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readOnlyRecommended="1" userName="Kelly Peterson" reservationPassword="F154"/>
  <workbookPr defaultThemeVersion="124226"/>
  <bookViews>
    <workbookView xWindow="9285" yWindow="-45" windowWidth="9645" windowHeight="11640" firstSheet="19" activeTab="20"/>
  </bookViews>
  <sheets>
    <sheet name="Table1-Hospitals by Type" sheetId="9" r:id="rId1"/>
    <sheet name="Table2-Hospitals by Bedsize" sheetId="8" r:id="rId2"/>
    <sheet name="Table3-CLAB ICU-Other" sheetId="1" r:id="rId3"/>
    <sheet name="Table4-CLAB SCA" sheetId="3" r:id="rId4"/>
    <sheet name="Table5-CAU non-NICU" sheetId="10" r:id="rId5"/>
    <sheet name="Table6-VAP non-NICU" sheetId="6" r:id="rId6"/>
    <sheet name="Table7-CLAB NICU L3" sheetId="2" r:id="rId7"/>
    <sheet name="Table8-UCAB NICU L3" sheetId="5" r:id="rId8"/>
    <sheet name="Table9-CLAB NICU L2-3" sheetId="11" r:id="rId9"/>
    <sheet name="Table10-UCAB NICU L2-3" sheetId="12" r:id="rId10"/>
    <sheet name="Table11-VAP NICU L3" sheetId="7" r:id="rId11"/>
    <sheet name="Table12-VAP NICU L2-3" sheetId="13" r:id="rId12"/>
    <sheet name="Table13-CLAB Sites ICU-Other" sheetId="18" r:id="rId13"/>
    <sheet name="Table14-CLAB Sites SCA" sheetId="19" r:id="rId14"/>
    <sheet name="Table15-CAU Sites non-NICU" sheetId="20" r:id="rId15"/>
    <sheet name="Table16-VAP Sites non-NICU" sheetId="21" r:id="rId16"/>
    <sheet name="Table17-CLAB-UCAB Sites NICU L3" sheetId="22" r:id="rId17"/>
    <sheet name="Table18-CLAB-UCAB Site NICU L23" sheetId="23" r:id="rId18"/>
    <sheet name="Table19-VAP Sites NICU L3" sheetId="24" r:id="rId19"/>
    <sheet name="Table20-VAP Sites NICU L23" sheetId="25" r:id="rId20"/>
    <sheet name="Table 21-PPP" sheetId="16" r:id="rId21"/>
    <sheet name="Table 22-SSI" sheetId="15" r:id="rId22"/>
    <sheet name="Table 23-CBGB SSI Rates" sheetId="26" r:id="rId23"/>
  </sheets>
  <definedNames>
    <definedName name="_IDX81" localSheetId="12">'Table13-CLAB Sites ICU-Other'!#REF!</definedName>
    <definedName name="cau_icusca">'Table5-CAU non-NICU'!$A$5:$U$45</definedName>
    <definedName name="clab_icu">'Table3-CLAB ICU-Other'!$A$5:$P$34</definedName>
    <definedName name="clab_nicu" localSheetId="8">'Table9-CLAB NICU L2-3'!$A$4:$U$8</definedName>
    <definedName name="clab_nicu">'Table7-CLAB NICU L3'!$A$4:$U$8</definedName>
    <definedName name="pclab_sca">'Table4-CLAB SCA'!$A$5:$T$9</definedName>
    <definedName name="PPP">'Table 21-PPP'!$A$4:$K$41</definedName>
    <definedName name="_xlnm.Print_Area" localSheetId="21">'Table 22-SSI'!$A$1:$M$110</definedName>
    <definedName name="_xlnm.Print_Area" localSheetId="13">'Table14-CLAB Sites SCA'!$A:$F</definedName>
    <definedName name="_xlnm.Print_Area" localSheetId="14">'Table15-CAU Sites non-NICU'!$A:$F</definedName>
    <definedName name="_xlnm.Print_Area" localSheetId="15">'Table16-VAP Sites non-NICU'!$A$1:$H$31</definedName>
    <definedName name="_xlnm.Print_Area" localSheetId="16">'Table17-CLAB-UCAB Sites NICU L3'!$A:$J</definedName>
    <definedName name="_xlnm.Print_Area" localSheetId="17">'Table18-CLAB-UCAB Site NICU L23'!$A:$J</definedName>
    <definedName name="_xlnm.Print_Area" localSheetId="18">'Table19-VAP Sites NICU L3'!$A:$H</definedName>
    <definedName name="_xlnm.Print_Area" localSheetId="19">'Table20-VAP Sites NICU L23'!$A:$H</definedName>
    <definedName name="SSI">#REF!</definedName>
    <definedName name="TCLAB_SCA" localSheetId="21">#REF!</definedName>
    <definedName name="TCLAB_SCA" localSheetId="22">#REF!</definedName>
    <definedName name="TCLAB_SCA" localSheetId="12">#REF!</definedName>
    <definedName name="TCLAB_SCA" localSheetId="13">#REF!</definedName>
    <definedName name="TCLAB_SCA" localSheetId="14">#REF!</definedName>
    <definedName name="TCLAB_SCA" localSheetId="15">#REF!</definedName>
    <definedName name="TCLAB_SCA" localSheetId="16">#REF!</definedName>
    <definedName name="TCLAB_SCA" localSheetId="17">#REF!</definedName>
    <definedName name="TCLAB_SCA" localSheetId="18">#REF!</definedName>
    <definedName name="TCLAB_SCA" localSheetId="0">#REF!</definedName>
    <definedName name="TCLAB_SCA" localSheetId="19">#REF!</definedName>
    <definedName name="TCLAB_SCA" localSheetId="1">#REF!</definedName>
    <definedName name="tclab_sca">#REF!</definedName>
    <definedName name="ucab_nicu" localSheetId="9">'Table10-UCAB NICU L2-3'!$A$4:$T$8</definedName>
    <definedName name="ucab_nicu">'Table8-UCAB NICU L3'!$A$4:$U$8</definedName>
    <definedName name="vap_icusca">'Table6-VAP non-NICU'!$A$5:$V$27</definedName>
    <definedName name="vap_nicu" localSheetId="11">'Table12-VAP NICU L2-3'!$A$4:$T$8</definedName>
    <definedName name="vap_nicu">'Table11-VAP NICU L3'!$A$4:$U$8</definedName>
  </definedNames>
  <calcPr calcId="125725"/>
</workbook>
</file>

<file path=xl/calcChain.xml><?xml version="1.0" encoding="utf-8"?>
<calcChain xmlns="http://schemas.openxmlformats.org/spreadsheetml/2006/main">
  <c r="J21" i="22"/>
  <c r="J20"/>
  <c r="J19"/>
  <c r="J18"/>
  <c r="P7" i="26"/>
  <c r="P4"/>
  <c r="L7"/>
  <c r="H7"/>
  <c r="D7"/>
  <c r="N7"/>
  <c r="J7"/>
  <c r="F7"/>
  <c r="B7"/>
  <c r="L4"/>
  <c r="L11" s="1"/>
  <c r="H4"/>
  <c r="H11" s="1"/>
  <c r="D4"/>
  <c r="D11" s="1"/>
  <c r="N4"/>
  <c r="J4"/>
  <c r="J11" s="1"/>
  <c r="F4"/>
  <c r="F11" s="1"/>
  <c r="B4"/>
  <c r="B11" s="1"/>
  <c r="F9" i="25"/>
  <c r="D9"/>
  <c r="H5"/>
  <c r="C5" s="1"/>
  <c r="H6"/>
  <c r="H7"/>
  <c r="E7" s="1"/>
  <c r="H8"/>
  <c r="G8" s="1"/>
  <c r="H4"/>
  <c r="E4" s="1"/>
  <c r="B9"/>
  <c r="C4"/>
  <c r="G4"/>
  <c r="E5"/>
  <c r="G5"/>
  <c r="C6"/>
  <c r="E6"/>
  <c r="G6"/>
  <c r="C7"/>
  <c r="G7"/>
  <c r="C8"/>
  <c r="C9" i="13"/>
  <c r="H5" i="24"/>
  <c r="H6"/>
  <c r="C6" s="1"/>
  <c r="H7"/>
  <c r="E7" s="1"/>
  <c r="H8"/>
  <c r="H4"/>
  <c r="G4" s="1"/>
  <c r="H9"/>
  <c r="F9"/>
  <c r="D9"/>
  <c r="B9"/>
  <c r="C4"/>
  <c r="E4"/>
  <c r="C5"/>
  <c r="E5"/>
  <c r="G5"/>
  <c r="G6"/>
  <c r="C7"/>
  <c r="C8"/>
  <c r="E8"/>
  <c r="G8"/>
  <c r="E9"/>
  <c r="H22" i="23"/>
  <c r="F22"/>
  <c r="D22"/>
  <c r="B22"/>
  <c r="J22" s="1"/>
  <c r="J18"/>
  <c r="J19"/>
  <c r="J20"/>
  <c r="C20" s="1"/>
  <c r="J21"/>
  <c r="C21" s="1"/>
  <c r="J17"/>
  <c r="H10"/>
  <c r="F10"/>
  <c r="D10"/>
  <c r="B10"/>
  <c r="J6"/>
  <c r="C6" s="1"/>
  <c r="J7"/>
  <c r="C7" s="1"/>
  <c r="J8"/>
  <c r="J9"/>
  <c r="J10"/>
  <c r="C10" s="1"/>
  <c r="J5"/>
  <c r="C5" s="1"/>
  <c r="G5"/>
  <c r="I5"/>
  <c r="G6"/>
  <c r="G7"/>
  <c r="I7"/>
  <c r="C8"/>
  <c r="E8"/>
  <c r="G8"/>
  <c r="I8"/>
  <c r="C9"/>
  <c r="E9"/>
  <c r="G9"/>
  <c r="I9"/>
  <c r="G10"/>
  <c r="C17"/>
  <c r="E17"/>
  <c r="G17"/>
  <c r="I17"/>
  <c r="C18"/>
  <c r="E18"/>
  <c r="G18"/>
  <c r="I18"/>
  <c r="C19"/>
  <c r="E19"/>
  <c r="G19"/>
  <c r="I19"/>
  <c r="G20"/>
  <c r="G21"/>
  <c r="I21"/>
  <c r="F22" i="22"/>
  <c r="H22"/>
  <c r="B22"/>
  <c r="D22"/>
  <c r="J17"/>
  <c r="H10"/>
  <c r="F10"/>
  <c r="D10"/>
  <c r="B10"/>
  <c r="J6"/>
  <c r="G6" s="1"/>
  <c r="J7"/>
  <c r="G7" s="1"/>
  <c r="J8"/>
  <c r="J9"/>
  <c r="J10"/>
  <c r="E10" s="1"/>
  <c r="J5"/>
  <c r="G5" s="1"/>
  <c r="F41" i="18"/>
  <c r="B41"/>
  <c r="D41"/>
  <c r="H41" s="1"/>
  <c r="H40"/>
  <c r="E40"/>
  <c r="H25"/>
  <c r="E25" s="1"/>
  <c r="H7"/>
  <c r="H8"/>
  <c r="C8" s="1"/>
  <c r="H9"/>
  <c r="C9" s="1"/>
  <c r="H10"/>
  <c r="H11"/>
  <c r="H12"/>
  <c r="C12" s="1"/>
  <c r="H13"/>
  <c r="C13" s="1"/>
  <c r="H14"/>
  <c r="H15"/>
  <c r="H16"/>
  <c r="C16" s="1"/>
  <c r="H17"/>
  <c r="G17" s="1"/>
  <c r="H18"/>
  <c r="H19"/>
  <c r="H20"/>
  <c r="C20" s="1"/>
  <c r="H21"/>
  <c r="C21" s="1"/>
  <c r="H23"/>
  <c r="H24"/>
  <c r="H26"/>
  <c r="E26" s="1"/>
  <c r="H29"/>
  <c r="H30"/>
  <c r="H31"/>
  <c r="H32"/>
  <c r="E32" s="1"/>
  <c r="H33"/>
  <c r="E33" s="1"/>
  <c r="H34"/>
  <c r="H35"/>
  <c r="H36"/>
  <c r="E36" s="1"/>
  <c r="H28"/>
  <c r="H37"/>
  <c r="H38"/>
  <c r="H27"/>
  <c r="C27" s="1"/>
  <c r="H6"/>
  <c r="E6" s="1"/>
  <c r="G15"/>
  <c r="C5" i="22"/>
  <c r="E5"/>
  <c r="C6"/>
  <c r="C7"/>
  <c r="E7"/>
  <c r="C8"/>
  <c r="E8"/>
  <c r="G8"/>
  <c r="I8"/>
  <c r="C9"/>
  <c r="E9"/>
  <c r="G9"/>
  <c r="I9"/>
  <c r="C10"/>
  <c r="C17"/>
  <c r="E17"/>
  <c r="G17"/>
  <c r="I17"/>
  <c r="C18"/>
  <c r="E18"/>
  <c r="G18"/>
  <c r="I18"/>
  <c r="C19"/>
  <c r="E19"/>
  <c r="G19"/>
  <c r="I19"/>
  <c r="C20"/>
  <c r="E20"/>
  <c r="G20"/>
  <c r="I20"/>
  <c r="C21"/>
  <c r="E21"/>
  <c r="G21"/>
  <c r="I21"/>
  <c r="F28" i="21"/>
  <c r="D28"/>
  <c r="B28"/>
  <c r="H28" s="1"/>
  <c r="H6"/>
  <c r="G6"/>
  <c r="H7"/>
  <c r="C7" s="1"/>
  <c r="H8"/>
  <c r="G8" s="1"/>
  <c r="H9"/>
  <c r="E9" s="1"/>
  <c r="H10"/>
  <c r="G10"/>
  <c r="H11"/>
  <c r="C11" s="1"/>
  <c r="H12"/>
  <c r="G12" s="1"/>
  <c r="H13"/>
  <c r="G13" s="1"/>
  <c r="H14"/>
  <c r="G14" s="1"/>
  <c r="H15"/>
  <c r="C15" s="1"/>
  <c r="H16"/>
  <c r="G16" s="1"/>
  <c r="H17"/>
  <c r="G17" s="1"/>
  <c r="H18"/>
  <c r="G18" s="1"/>
  <c r="H19"/>
  <c r="C19" s="1"/>
  <c r="H20"/>
  <c r="G20"/>
  <c r="H22"/>
  <c r="E22" s="1"/>
  <c r="H24"/>
  <c r="G24" s="1"/>
  <c r="H25"/>
  <c r="C25" s="1"/>
  <c r="H26"/>
  <c r="G26" s="1"/>
  <c r="H27"/>
  <c r="E27" s="1"/>
  <c r="E6"/>
  <c r="E8"/>
  <c r="E10"/>
  <c r="E12"/>
  <c r="E14"/>
  <c r="E16"/>
  <c r="E18"/>
  <c r="E20"/>
  <c r="E24"/>
  <c r="E26"/>
  <c r="C6"/>
  <c r="C8"/>
  <c r="C9"/>
  <c r="C10"/>
  <c r="C12"/>
  <c r="C13"/>
  <c r="C14"/>
  <c r="C16"/>
  <c r="C17"/>
  <c r="C18"/>
  <c r="C20"/>
  <c r="C22"/>
  <c r="C24"/>
  <c r="C26"/>
  <c r="C27"/>
  <c r="H5"/>
  <c r="C5" s="1"/>
  <c r="G5"/>
  <c r="D45" i="20"/>
  <c r="B45"/>
  <c r="F44"/>
  <c r="E44" s="1"/>
  <c r="F42"/>
  <c r="E42" s="1"/>
  <c r="F41"/>
  <c r="C41" s="1"/>
  <c r="F40"/>
  <c r="E40" s="1"/>
  <c r="F39"/>
  <c r="E39" s="1"/>
  <c r="F38"/>
  <c r="E38" s="1"/>
  <c r="F37"/>
  <c r="E37" s="1"/>
  <c r="F36"/>
  <c r="E36" s="1"/>
  <c r="F35"/>
  <c r="C35" s="1"/>
  <c r="F34"/>
  <c r="E34" s="1"/>
  <c r="F33"/>
  <c r="E33" s="1"/>
  <c r="F32"/>
  <c r="E32" s="1"/>
  <c r="F31"/>
  <c r="E31" s="1"/>
  <c r="F30"/>
  <c r="E30" s="1"/>
  <c r="F29"/>
  <c r="E29" s="1"/>
  <c r="F28"/>
  <c r="E28" s="1"/>
  <c r="F27"/>
  <c r="C27" s="1"/>
  <c r="F25"/>
  <c r="E25" s="1"/>
  <c r="F24"/>
  <c r="E24" s="1"/>
  <c r="F23"/>
  <c r="E23" s="1"/>
  <c r="F22"/>
  <c r="E22" s="1"/>
  <c r="F21"/>
  <c r="E21" s="1"/>
  <c r="F19"/>
  <c r="E19" s="1"/>
  <c r="F18"/>
  <c r="E18" s="1"/>
  <c r="F17"/>
  <c r="C17" s="1"/>
  <c r="F16"/>
  <c r="E16" s="1"/>
  <c r="F15"/>
  <c r="C15" s="1"/>
  <c r="F14"/>
  <c r="E14" s="1"/>
  <c r="F13"/>
  <c r="C13" s="1"/>
  <c r="F12"/>
  <c r="E12" s="1"/>
  <c r="F11"/>
  <c r="E11" s="1"/>
  <c r="F10"/>
  <c r="E10" s="1"/>
  <c r="F9"/>
  <c r="C9" s="1"/>
  <c r="F8"/>
  <c r="E8" s="1"/>
  <c r="F7"/>
  <c r="E7" s="1"/>
  <c r="F6"/>
  <c r="E6" s="1"/>
  <c r="F45"/>
  <c r="E45" s="1"/>
  <c r="F5"/>
  <c r="E5" s="1"/>
  <c r="C45"/>
  <c r="C42"/>
  <c r="C40"/>
  <c r="C38"/>
  <c r="C36"/>
  <c r="C34"/>
  <c r="C32"/>
  <c r="C30"/>
  <c r="C28"/>
  <c r="C25"/>
  <c r="C23"/>
  <c r="C21"/>
  <c r="C18"/>
  <c r="C5"/>
  <c r="C6"/>
  <c r="C7"/>
  <c r="C8"/>
  <c r="C10"/>
  <c r="C11"/>
  <c r="C12"/>
  <c r="C14"/>
  <c r="C16"/>
  <c r="D19" i="19"/>
  <c r="B19"/>
  <c r="F19" s="1"/>
  <c r="D11"/>
  <c r="B11"/>
  <c r="F15"/>
  <c r="E15" s="1"/>
  <c r="F16"/>
  <c r="E16" s="1"/>
  <c r="F17"/>
  <c r="E17" s="1"/>
  <c r="F18"/>
  <c r="E18" s="1"/>
  <c r="C15"/>
  <c r="C17"/>
  <c r="F7"/>
  <c r="E7" s="1"/>
  <c r="F8"/>
  <c r="E8" s="1"/>
  <c r="F9"/>
  <c r="E9" s="1"/>
  <c r="F10"/>
  <c r="E10"/>
  <c r="C9"/>
  <c r="C10"/>
  <c r="F14"/>
  <c r="E14" s="1"/>
  <c r="F6"/>
  <c r="C6"/>
  <c r="E6"/>
  <c r="E7" i="18"/>
  <c r="E9"/>
  <c r="E10"/>
  <c r="E11"/>
  <c r="E13"/>
  <c r="E14"/>
  <c r="E15"/>
  <c r="E17"/>
  <c r="E18"/>
  <c r="E19"/>
  <c r="E21"/>
  <c r="E23"/>
  <c r="E24"/>
  <c r="E29"/>
  <c r="E30"/>
  <c r="E34"/>
  <c r="E35"/>
  <c r="E37"/>
  <c r="E38"/>
  <c r="C7"/>
  <c r="C10"/>
  <c r="C11"/>
  <c r="C14"/>
  <c r="C15"/>
  <c r="C18"/>
  <c r="C19"/>
  <c r="C23"/>
  <c r="C24"/>
  <c r="C29"/>
  <c r="C30"/>
  <c r="C31"/>
  <c r="C33"/>
  <c r="C34"/>
  <c r="C35"/>
  <c r="C28"/>
  <c r="C37"/>
  <c r="C38"/>
  <c r="C40"/>
  <c r="C6"/>
  <c r="E19" i="19" l="1"/>
  <c r="C19"/>
  <c r="G10" i="22"/>
  <c r="J22"/>
  <c r="I22" s="1"/>
  <c r="N11" i="26"/>
  <c r="C8" i="19"/>
  <c r="E5" i="21"/>
  <c r="I10" i="22"/>
  <c r="I10" i="23"/>
  <c r="G9" i="24"/>
  <c r="H9" i="25"/>
  <c r="P11" i="26"/>
  <c r="E22" i="22"/>
  <c r="G22"/>
  <c r="E22" i="23"/>
  <c r="I22"/>
  <c r="G22"/>
  <c r="E28" i="21"/>
  <c r="G28"/>
  <c r="G41" i="18"/>
  <c r="E41"/>
  <c r="C41"/>
  <c r="E9" i="25"/>
  <c r="G9"/>
  <c r="C9"/>
  <c r="C16" i="19"/>
  <c r="C22" i="20"/>
  <c r="C31"/>
  <c r="C39"/>
  <c r="E9"/>
  <c r="E13"/>
  <c r="E17"/>
  <c r="E27"/>
  <c r="E35"/>
  <c r="E41"/>
  <c r="E19" i="21"/>
  <c r="E11"/>
  <c r="G27"/>
  <c r="G22"/>
  <c r="G19"/>
  <c r="G15"/>
  <c r="G11"/>
  <c r="G9"/>
  <c r="C36" i="18"/>
  <c r="C32"/>
  <c r="C26"/>
  <c r="C17"/>
  <c r="E20"/>
  <c r="E16"/>
  <c r="E12"/>
  <c r="E8"/>
  <c r="C14" i="19"/>
  <c r="C7"/>
  <c r="C18"/>
  <c r="C19" i="20"/>
  <c r="C24"/>
  <c r="C29"/>
  <c r="C33"/>
  <c r="C37"/>
  <c r="E17" i="21"/>
  <c r="E13"/>
  <c r="I7" i="22"/>
  <c r="I6"/>
  <c r="I5"/>
  <c r="E21" i="23"/>
  <c r="E20"/>
  <c r="E10"/>
  <c r="E7"/>
  <c r="E6"/>
  <c r="E5"/>
  <c r="C9" i="24"/>
  <c r="G7"/>
  <c r="E6"/>
  <c r="I20" i="23"/>
  <c r="I6"/>
  <c r="E8" i="25"/>
  <c r="F11" i="19"/>
  <c r="E11" s="1"/>
  <c r="C44" i="20"/>
  <c r="E15"/>
  <c r="C28" i="21"/>
  <c r="E25"/>
  <c r="E15"/>
  <c r="E7"/>
  <c r="G25"/>
  <c r="G7"/>
  <c r="E6" i="22"/>
  <c r="C25" i="18"/>
  <c r="C22" i="23"/>
  <c r="C11" i="19" l="1"/>
</calcChain>
</file>

<file path=xl/sharedStrings.xml><?xml version="1.0" encoding="utf-8"?>
<sst xmlns="http://schemas.openxmlformats.org/spreadsheetml/2006/main" count="1702" uniqueCount="615">
  <si>
    <t>Major teaching</t>
  </si>
  <si>
    <t>Adult Step Down Unit (post-critical care)</t>
  </si>
  <si>
    <t>Long-Term Acute Care (LTAC)</t>
  </si>
  <si>
    <t>Table 1.  NHSN hospitals contributing data used in this report</t>
  </si>
  <si>
    <t>Hospital type</t>
  </si>
  <si>
    <t>N (%)</t>
  </si>
  <si>
    <t>Children's</t>
  </si>
  <si>
    <t>General, including acute, trauma, and teaching</t>
  </si>
  <si>
    <t>Long Term Acute Care</t>
  </si>
  <si>
    <t>Military</t>
  </si>
  <si>
    <t>9 ( 0.6)</t>
  </si>
  <si>
    <t>Oncology</t>
  </si>
  <si>
    <t>8 ( 0.5)</t>
  </si>
  <si>
    <t>Orthopedic</t>
  </si>
  <si>
    <t>Psychiatric</t>
  </si>
  <si>
    <t>Rehabilitation</t>
  </si>
  <si>
    <t>Surgical</t>
  </si>
  <si>
    <t>1 ( 0.1)</t>
  </si>
  <si>
    <t xml:space="preserve">Veterans Affairs </t>
  </si>
  <si>
    <t>Women's</t>
  </si>
  <si>
    <t>3 ( 0.2)</t>
  </si>
  <si>
    <t xml:space="preserve">Women's and Children's </t>
  </si>
  <si>
    <t>4 ( 0.3)</t>
  </si>
  <si>
    <t>Total</t>
  </si>
  <si>
    <t>Bed size category</t>
  </si>
  <si>
    <t xml:space="preserve"> &lt;= 200</t>
  </si>
  <si>
    <t>201-500</t>
  </si>
  <si>
    <t>501-1000</t>
  </si>
  <si>
    <t>&gt; 1000</t>
  </si>
  <si>
    <t>Graduate teaching</t>
  </si>
  <si>
    <t>Limited teaching</t>
  </si>
  <si>
    <t>Nonteaching</t>
  </si>
  <si>
    <r>
      <t>Major</t>
    </r>
    <r>
      <rPr>
        <sz val="10"/>
        <rFont val="Arial"/>
      </rPr>
      <t>: Hospital is an important part of the teaching program of a medical school and the majority
          of medical students rotate through multiple clinical services.</t>
    </r>
  </si>
  <si>
    <r>
      <t>Graduate</t>
    </r>
    <r>
      <rPr>
        <sz val="10"/>
        <rFont val="Arial"/>
      </rPr>
      <t>: Hospital is used by the medical school for graduate training programs only; 
                i.e., residency and/or fellowships.</t>
    </r>
  </si>
  <si>
    <r>
      <t>Limited</t>
    </r>
    <r>
      <rPr>
        <sz val="10"/>
        <rFont val="Arial"/>
      </rPr>
      <t>: Hospital is used in the medical school's teaching program only to a limited extent.</t>
    </r>
  </si>
  <si>
    <t>Central line-associated BSI rate*</t>
  </si>
  <si>
    <t>Percentile</t>
  </si>
  <si>
    <t>Type of Location</t>
  </si>
  <si>
    <t>No. of
CLABSI</t>
  </si>
  <si>
    <t>Central line-
days</t>
  </si>
  <si>
    <t>Pooled
mean</t>
  </si>
  <si>
    <t>10%</t>
  </si>
  <si>
    <t>25%</t>
  </si>
  <si>
    <t>50%
(median)</t>
  </si>
  <si>
    <t>75%</t>
  </si>
  <si>
    <t>90%</t>
  </si>
  <si>
    <t>Critical Care Units</t>
  </si>
  <si>
    <t xml:space="preserve">Burn </t>
  </si>
  <si>
    <t xml:space="preserve">Medical Cardiac </t>
  </si>
  <si>
    <t xml:space="preserve">Surgical Cardiothoracic </t>
  </si>
  <si>
    <t xml:space="preserve">Pediatric Cardiothoracic </t>
  </si>
  <si>
    <t xml:space="preserve">Pediatric Medical/Surgical </t>
  </si>
  <si>
    <t xml:space="preserve">Pediatric Medical </t>
  </si>
  <si>
    <t xml:space="preserve">Neurologic </t>
  </si>
  <si>
    <t xml:space="preserve">Neurosurgical </t>
  </si>
  <si>
    <t xml:space="preserve">Surgical </t>
  </si>
  <si>
    <t xml:space="preserve">Trauma </t>
  </si>
  <si>
    <t>Medical
     Major teaching</t>
  </si>
  <si>
    <t>Medical
     All others</t>
  </si>
  <si>
    <t>Medical/Surgical
     Major teaching</t>
  </si>
  <si>
    <t>Medical/Surgical 
     All others &lt;= 15 beds</t>
  </si>
  <si>
    <t>Medical/Surgical
     All others &gt; 15 beds</t>
  </si>
  <si>
    <t xml:space="preserve">Labor and Delivery </t>
  </si>
  <si>
    <t>Central line utilization ratio**</t>
  </si>
  <si>
    <t>Type of location</t>
  </si>
  <si>
    <t>Patient-
days</t>
  </si>
  <si>
    <r>
      <t xml:space="preserve">*  </t>
    </r>
    <r>
      <rPr>
        <u/>
        <sz val="10"/>
        <rFont val="Arial"/>
        <family val="2"/>
      </rPr>
      <t xml:space="preserve">     Number of CLABSI                </t>
    </r>
    <r>
      <rPr>
        <sz val="10"/>
        <rFont val="Arial"/>
        <family val="2"/>
      </rPr>
      <t xml:space="preserve"> x 1000
     Number of central line-days</t>
    </r>
  </si>
  <si>
    <r>
      <t xml:space="preserve">**  </t>
    </r>
    <r>
      <rPr>
        <u/>
        <sz val="10"/>
        <rFont val="Arial"/>
        <family val="2"/>
      </rPr>
      <t>Number of central line-days</t>
    </r>
    <r>
      <rPr>
        <sz val="10"/>
        <rFont val="Arial"/>
        <family val="2"/>
      </rPr>
      <t xml:space="preserve">
      Number of patient-days</t>
    </r>
  </si>
  <si>
    <t xml:space="preserve">Medical </t>
  </si>
  <si>
    <t xml:space="preserve">Medical/Surgical </t>
  </si>
  <si>
    <t xml:space="preserve">Respiratory </t>
  </si>
  <si>
    <t>Inpatient Wards</t>
  </si>
  <si>
    <t xml:space="preserve">Gerontology </t>
  </si>
  <si>
    <t xml:space="preserve">Genitourinary </t>
  </si>
  <si>
    <t xml:space="preserve">Gynecology </t>
  </si>
  <si>
    <t xml:space="preserve">Pediatric Med/Surg </t>
  </si>
  <si>
    <t xml:space="preserve">Orthopedic </t>
  </si>
  <si>
    <t xml:space="preserve">Postpartum </t>
  </si>
  <si>
    <t xml:space="preserve">Pulmonary </t>
  </si>
  <si>
    <t xml:space="preserve">Rehabilitation </t>
  </si>
  <si>
    <t xml:space="preserve">Vascular Surgery </t>
  </si>
  <si>
    <t>Labor, Delivery, Recovery, Postpartum Suite</t>
  </si>
  <si>
    <t xml:space="preserve">Behavioral Health/Psych </t>
  </si>
  <si>
    <t>Inpatient Long-Term Care Units</t>
  </si>
  <si>
    <t xml:space="preserve">Long-Term Care </t>
  </si>
  <si>
    <t>228 (221)</t>
  </si>
  <si>
    <t>203 (202)</t>
  </si>
  <si>
    <t>153 (147)</t>
  </si>
  <si>
    <t>182 (181)</t>
  </si>
  <si>
    <t>718 (650)</t>
  </si>
  <si>
    <t>280 (277)</t>
  </si>
  <si>
    <t>129 (123)</t>
  </si>
  <si>
    <t>16 (15)</t>
  </si>
  <si>
    <t>24 (23)</t>
  </si>
  <si>
    <t>208 (207)</t>
  </si>
  <si>
    <t>145 (136)</t>
  </si>
  <si>
    <t>5 (3)</t>
  </si>
  <si>
    <t>37 (13)</t>
  </si>
  <si>
    <t>11 (8)</t>
  </si>
  <si>
    <t>20 (1)</t>
  </si>
  <si>
    <t>32 (3)</t>
  </si>
  <si>
    <t>201 (194)</t>
  </si>
  <si>
    <t>617 (575)</t>
  </si>
  <si>
    <t>61 (31)</t>
  </si>
  <si>
    <t>12 (10)</t>
  </si>
  <si>
    <t>15 (14)</t>
  </si>
  <si>
    <t>10 (2)</t>
  </si>
  <si>
    <t>56 (47)</t>
  </si>
  <si>
    <t>36 (3)</t>
  </si>
  <si>
    <t>121 (106)</t>
  </si>
  <si>
    <t>93 (87)</t>
  </si>
  <si>
    <t>718 (705)</t>
  </si>
  <si>
    <t>145 (144)</t>
  </si>
  <si>
    <t>37 (35)</t>
  </si>
  <si>
    <t>11 (10)</t>
  </si>
  <si>
    <t>20 (19)</t>
  </si>
  <si>
    <t>32 (30)</t>
  </si>
  <si>
    <t>201 (200)</t>
  </si>
  <si>
    <t>617 (613)</t>
  </si>
  <si>
    <t>61 (58)</t>
  </si>
  <si>
    <t>10 (8)</t>
  </si>
  <si>
    <t>56 (54)</t>
  </si>
  <si>
    <t>36 (35)</t>
  </si>
  <si>
    <t>121 (120)</t>
  </si>
  <si>
    <t>35</t>
  </si>
  <si>
    <t>18</t>
  </si>
  <si>
    <t>125</t>
  </si>
  <si>
    <t xml:space="preserve">72 </t>
  </si>
  <si>
    <t xml:space="preserve">8 </t>
  </si>
  <si>
    <t xml:space="preserve">62 </t>
  </si>
  <si>
    <t xml:space="preserve">5 </t>
  </si>
  <si>
    <t xml:space="preserve">12 </t>
  </si>
  <si>
    <t xml:space="preserve">9 </t>
  </si>
  <si>
    <t>43 (33)</t>
  </si>
  <si>
    <t>18 (17)</t>
  </si>
  <si>
    <t>33 (31)</t>
  </si>
  <si>
    <t>67 (64)</t>
  </si>
  <si>
    <t>Specialty Care Area</t>
  </si>
  <si>
    <t xml:space="preserve">Bone Marrow Transplant </t>
  </si>
  <si>
    <t xml:space="preserve">Hematology/Oncology </t>
  </si>
  <si>
    <t xml:space="preserve">Pediatric Hematology/Oncology </t>
  </si>
  <si>
    <t xml:space="preserve">Solid Organ Transplant </t>
  </si>
  <si>
    <t>No. of
CAUTI</t>
  </si>
  <si>
    <t>Urinary
catheter-
days</t>
  </si>
  <si>
    <t xml:space="preserve">Critical care units </t>
  </si>
  <si>
    <t>Specialty Care Areas</t>
  </si>
  <si>
    <t>86 (85)</t>
  </si>
  <si>
    <t>6 (5)</t>
  </si>
  <si>
    <t>111 (110)</t>
  </si>
  <si>
    <t>53 (51)</t>
  </si>
  <si>
    <t>5 (4)</t>
  </si>
  <si>
    <t>32 (31)</t>
  </si>
  <si>
    <t>130 (124)</t>
  </si>
  <si>
    <t>66 (24)</t>
  </si>
  <si>
    <t>10 (9)</t>
  </si>
  <si>
    <t>27 (22)</t>
  </si>
  <si>
    <t>57 (51)</t>
  </si>
  <si>
    <t>174 (170)</t>
  </si>
  <si>
    <t>559 (544)</t>
  </si>
  <si>
    <t>54 (29)</t>
  </si>
  <si>
    <t>11 (2)</t>
  </si>
  <si>
    <t>14 (13)</t>
  </si>
  <si>
    <t>68 (65)</t>
  </si>
  <si>
    <t>123 (118)</t>
  </si>
  <si>
    <t>83 (82)</t>
  </si>
  <si>
    <t>5 (2)</t>
  </si>
  <si>
    <t>Patient
days</t>
  </si>
  <si>
    <t>235 (233)</t>
  </si>
  <si>
    <t>130 (128)</t>
  </si>
  <si>
    <t>66 (63)</t>
  </si>
  <si>
    <t>57 (56)</t>
  </si>
  <si>
    <t>559 (554)</t>
  </si>
  <si>
    <t>53 (52)</t>
  </si>
  <si>
    <t>123 (122)</t>
  </si>
  <si>
    <t xml:space="preserve"> </t>
  </si>
  <si>
    <t>No. of
VAP</t>
  </si>
  <si>
    <t>Ventilator
-days</t>
  </si>
  <si>
    <t>109 (107)</t>
  </si>
  <si>
    <t>80 (76)</t>
  </si>
  <si>
    <t>115 (109)</t>
  </si>
  <si>
    <t>325 (272)</t>
  </si>
  <si>
    <t>138 (137)</t>
  </si>
  <si>
    <t>79 (76)</t>
  </si>
  <si>
    <t>9 (8)</t>
  </si>
  <si>
    <t>15 (13)</t>
  </si>
  <si>
    <t>127 (126)</t>
  </si>
  <si>
    <t>28 (27)</t>
  </si>
  <si>
    <t>35 (29)</t>
  </si>
  <si>
    <t>12 (6)</t>
  </si>
  <si>
    <t>19 (11)</t>
  </si>
  <si>
    <t>129 (128)</t>
  </si>
  <si>
    <t>325 (320)</t>
  </si>
  <si>
    <t>79 (78)</t>
  </si>
  <si>
    <t>35 (34)</t>
  </si>
  <si>
    <t>19 (18)</t>
  </si>
  <si>
    <t>Birth-weight category</t>
  </si>
  <si>
    <t>&lt;=750 grams</t>
  </si>
  <si>
    <t>751-1000 grams</t>
  </si>
  <si>
    <t>1001-1500 grams</t>
  </si>
  <si>
    <t>1501-2500 grams</t>
  </si>
  <si>
    <t>&gt; 2500 grams</t>
  </si>
  <si>
    <t>142 (124)</t>
  </si>
  <si>
    <t>153 (133)</t>
  </si>
  <si>
    <t>154 (136)</t>
  </si>
  <si>
    <t>152 (117)</t>
  </si>
  <si>
    <t>145 (106)</t>
  </si>
  <si>
    <t>Umbilical
catheter-
days</t>
  </si>
  <si>
    <t>142 (139)</t>
  </si>
  <si>
    <t>153 (145)</t>
  </si>
  <si>
    <t>154 (151)</t>
  </si>
  <si>
    <t>152 (148)</t>
  </si>
  <si>
    <t>145 (140)</t>
  </si>
  <si>
    <t>Pooled
Mean</t>
  </si>
  <si>
    <t>No. of
UCAB</t>
  </si>
  <si>
    <t>146 (111)</t>
  </si>
  <si>
    <t>141 (108)</t>
  </si>
  <si>
    <t>147 (122)</t>
  </si>
  <si>
    <t>143 (107)</t>
  </si>
  <si>
    <t>150 (111)</t>
  </si>
  <si>
    <t>141 (132)</t>
  </si>
  <si>
    <t>146 (140)</t>
  </si>
  <si>
    <t>147 (146)</t>
  </si>
  <si>
    <t>143 (142)</t>
  </si>
  <si>
    <t>150 (148)</t>
  </si>
  <si>
    <t>Table 8.  Pooled means and key percentiles of the distribution of umbilical catheter-associated BSI
              rates and umbilical catheter utilization ratios for level III NICUs, DA module, 2006 through 2008</t>
  </si>
  <si>
    <t>Table 7.  Pooled means and key percentiles of the distribution of central line-associated BSI
               rates and central line utilization ratios for level III NICUs, DA module, 2006 through 2008</t>
  </si>
  <si>
    <t>Table 9.  Pooled means and key percentiles of the distribution of central line-associated BSI rates
               and central line utilization ratios for level II/III NICUs, DA module, 2006 through 2008</t>
  </si>
  <si>
    <t>96 (75)</t>
  </si>
  <si>
    <t>112 (84)</t>
  </si>
  <si>
    <t>125 (93)</t>
  </si>
  <si>
    <t>119 (73)</t>
  </si>
  <si>
    <t>116 (60)</t>
  </si>
  <si>
    <t>96 (84)</t>
  </si>
  <si>
    <t>112 (96)</t>
  </si>
  <si>
    <t>125 (113)</t>
  </si>
  <si>
    <t>119 (113)</t>
  </si>
  <si>
    <t>116 (105)</t>
  </si>
  <si>
    <t>Table 10.  Pooled means and key percentiles of the distribution of umbilical catheter-associated BSI
              rates and umbilical catheter utilization ratios for level II/III NICUs, DA module, 2006 through 2008</t>
  </si>
  <si>
    <t>101 (64)</t>
  </si>
  <si>
    <t>111 (76)</t>
  </si>
  <si>
    <t>123 (82)</t>
  </si>
  <si>
    <t>123 (90)</t>
  </si>
  <si>
    <t>127 (78)</t>
  </si>
  <si>
    <t>Ventilator-
days</t>
  </si>
  <si>
    <t>Table 11.    Pooled means and key percentiles of the distribution of ventilator-associated PNEU 
                  rates and ventilator utilization ratios for level III NICUs, DA module, 2006 through 2008</t>
  </si>
  <si>
    <t>81 (72)</t>
  </si>
  <si>
    <t>85 (73)</t>
  </si>
  <si>
    <t>84 (68)</t>
  </si>
  <si>
    <t>83 (57)</t>
  </si>
  <si>
    <t>86 (61)</t>
  </si>
  <si>
    <t>81 (78)</t>
  </si>
  <si>
    <t>85 (81)</t>
  </si>
  <si>
    <t>84 (82)</t>
  </si>
  <si>
    <t>83 (81)</t>
  </si>
  <si>
    <t>86 (84)</t>
  </si>
  <si>
    <t>63 (47)</t>
  </si>
  <si>
    <t>67 (46)</t>
  </si>
  <si>
    <t>70 (40)</t>
  </si>
  <si>
    <t>69 (44)</t>
  </si>
  <si>
    <t>56 (49)</t>
  </si>
  <si>
    <t>63 (56)</t>
  </si>
  <si>
    <t>67 (63)</t>
  </si>
  <si>
    <t>70 (69)</t>
  </si>
  <si>
    <t>69 (66)</t>
  </si>
  <si>
    <r>
      <t xml:space="preserve">*  </t>
    </r>
    <r>
      <rPr>
        <u/>
        <sz val="10"/>
        <rFont val="Arial"/>
        <family val="2"/>
      </rPr>
      <t xml:space="preserve">     Number of PCLAB                          </t>
    </r>
    <r>
      <rPr>
        <sz val="10"/>
        <rFont val="Arial"/>
        <family val="2"/>
      </rPr>
      <t xml:space="preserve"> x 1000
     Number of permanent central line-days</t>
    </r>
  </si>
  <si>
    <r>
      <t>No. of
locations</t>
    </r>
    <r>
      <rPr>
        <b/>
        <vertAlign val="superscript"/>
        <sz val="10"/>
        <rFont val="Arial"/>
        <family val="2"/>
      </rPr>
      <t>+</t>
    </r>
  </si>
  <si>
    <r>
      <t xml:space="preserve">Permanent Central line-associated BSI rate </t>
    </r>
    <r>
      <rPr>
        <b/>
        <vertAlign val="superscript"/>
        <sz val="10"/>
        <rFont val="Arial"/>
        <family val="2"/>
      </rPr>
      <t>*</t>
    </r>
  </si>
  <si>
    <r>
      <t xml:space="preserve">Temporary Central line-associated BSI rate </t>
    </r>
    <r>
      <rPr>
        <b/>
        <vertAlign val="superscript"/>
        <sz val="10"/>
        <rFont val="Arial"/>
        <family val="2"/>
      </rPr>
      <t>**</t>
    </r>
  </si>
  <si>
    <r>
      <t>**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 xml:space="preserve">     Number of TCLAB                          </t>
    </r>
    <r>
      <rPr>
        <sz val="10"/>
        <rFont val="Arial"/>
        <family val="2"/>
      </rPr>
      <t xml:space="preserve"> x 1000
     Number of temporary central line-days</t>
    </r>
  </si>
  <si>
    <r>
      <t>Permanent Central line utilization ratio</t>
    </r>
    <r>
      <rPr>
        <b/>
        <vertAlign val="superscript"/>
        <sz val="10"/>
        <rFont val="Arial"/>
        <family val="2"/>
      </rPr>
      <t xml:space="preserve"> #</t>
    </r>
  </si>
  <si>
    <r>
      <t xml:space="preserve">Temporary Central line utilization ratio </t>
    </r>
    <r>
      <rPr>
        <b/>
        <vertAlign val="superscript"/>
        <sz val="10"/>
        <rFont val="Arial"/>
        <family val="2"/>
      </rPr>
      <t>##</t>
    </r>
  </si>
  <si>
    <r>
      <t xml:space="preserve"># 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>Number of permanent central line-days</t>
    </r>
    <r>
      <rPr>
        <sz val="10"/>
        <rFont val="Arial"/>
        <family val="2"/>
      </rPr>
      <t xml:space="preserve">
      Number of patient-days</t>
    </r>
  </si>
  <si>
    <r>
      <t>##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Number of temporary central line-days</t>
    </r>
    <r>
      <rPr>
        <sz val="10"/>
        <rFont val="Arial"/>
        <family val="2"/>
      </rPr>
      <t xml:space="preserve">
      Number of patient-days</t>
    </r>
  </si>
  <si>
    <r>
      <t xml:space="preserve">No. of
locations </t>
    </r>
    <r>
      <rPr>
        <b/>
        <vertAlign val="superscript"/>
        <sz val="10"/>
        <rFont val="Arial"/>
        <family val="2"/>
      </rPr>
      <t>+</t>
    </r>
  </si>
  <si>
    <r>
      <t xml:space="preserve">Urinary catheter-associated UTI rate </t>
    </r>
    <r>
      <rPr>
        <b/>
        <vertAlign val="superscript"/>
        <sz val="10"/>
        <rFont val="Arial"/>
        <family val="2"/>
      </rPr>
      <t>*</t>
    </r>
  </si>
  <si>
    <r>
      <t xml:space="preserve">Urinary catheter utilization ratio </t>
    </r>
    <r>
      <rPr>
        <b/>
        <vertAlign val="superscript"/>
        <sz val="10"/>
        <rFont val="Arial"/>
        <family val="2"/>
      </rPr>
      <t>**</t>
    </r>
  </si>
  <si>
    <r>
      <t xml:space="preserve"> UTI</t>
    </r>
    <r>
      <rPr>
        <sz val="10"/>
        <rFont val="Arial"/>
        <family val="2"/>
      </rPr>
      <t>, urinary tract infection;</t>
    </r>
    <r>
      <rPr>
        <i/>
        <sz val="10"/>
        <rFont val="Arial"/>
        <family val="2"/>
      </rPr>
      <t xml:space="preserve"> CAUTI</t>
    </r>
    <r>
      <rPr>
        <sz val="10"/>
        <rFont val="Arial"/>
        <family val="2"/>
      </rPr>
      <t>, urinary catheter-associated UTI.</t>
    </r>
  </si>
  <si>
    <r>
      <t xml:space="preserve">* 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 xml:space="preserve">            Number of CAUTI                </t>
    </r>
    <r>
      <rPr>
        <sz val="10"/>
        <rFont val="Arial"/>
        <family val="2"/>
      </rPr>
      <t xml:space="preserve"> x 1000
     Number of urinary catheter-days</t>
    </r>
  </si>
  <si>
    <r>
      <t>**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Number of urinary catheter-days</t>
    </r>
    <r>
      <rPr>
        <sz val="10"/>
        <rFont val="Arial"/>
        <family val="2"/>
      </rPr>
      <t xml:space="preserve">
      Number of patient-days</t>
    </r>
  </si>
  <si>
    <r>
      <t xml:space="preserve">Ventilator-associated PNEU rate </t>
    </r>
    <r>
      <rPr>
        <b/>
        <vertAlign val="superscript"/>
        <sz val="10"/>
        <rFont val="Arial"/>
        <family val="2"/>
      </rPr>
      <t>*</t>
    </r>
  </si>
  <si>
    <r>
      <t xml:space="preserve">Ventilator utilization ratio </t>
    </r>
    <r>
      <rPr>
        <b/>
        <vertAlign val="superscript"/>
        <sz val="10"/>
        <rFont val="Arial"/>
        <family val="2"/>
      </rPr>
      <t>**</t>
    </r>
  </si>
  <si>
    <r>
      <t>PNEU</t>
    </r>
    <r>
      <rPr>
        <sz val="10"/>
        <rFont val="Arial"/>
        <family val="2"/>
      </rPr>
      <t>, pneumonia infection;</t>
    </r>
    <r>
      <rPr>
        <i/>
        <sz val="10"/>
        <rFont val="Arial"/>
        <family val="2"/>
      </rPr>
      <t xml:space="preserve"> VAP</t>
    </r>
    <r>
      <rPr>
        <sz val="10"/>
        <rFont val="Arial"/>
        <family val="2"/>
      </rPr>
      <t>, ventilator-associated PNEU.</t>
    </r>
  </si>
  <si>
    <r>
      <t xml:space="preserve">* 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 xml:space="preserve">     Number of VAP                </t>
    </r>
    <r>
      <rPr>
        <sz val="10"/>
        <rFont val="Arial"/>
        <family val="2"/>
      </rPr>
      <t xml:space="preserve"> x 1000
     Number of ventilator-days</t>
    </r>
  </si>
  <si>
    <r>
      <t>**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Number of ventilator-days</t>
    </r>
    <r>
      <rPr>
        <sz val="10"/>
        <rFont val="Arial"/>
        <family val="2"/>
      </rPr>
      <t xml:space="preserve">
      Number of patient-days</t>
    </r>
  </si>
  <si>
    <r>
      <t xml:space="preserve">Central line-associated BSI rate </t>
    </r>
    <r>
      <rPr>
        <b/>
        <vertAlign val="superscript"/>
        <sz val="10"/>
        <rFont val="Arial"/>
        <family val="2"/>
      </rPr>
      <t>*</t>
    </r>
  </si>
  <si>
    <r>
      <t xml:space="preserve">Central line utilization ratio </t>
    </r>
    <r>
      <rPr>
        <b/>
        <vertAlign val="superscript"/>
        <sz val="10"/>
        <rFont val="Arial"/>
        <family val="2"/>
      </rPr>
      <t>**</t>
    </r>
  </si>
  <si>
    <r>
      <t xml:space="preserve">* 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 xml:space="preserve">     Number of CLABSI                </t>
    </r>
    <r>
      <rPr>
        <sz val="10"/>
        <rFont val="Arial"/>
        <family val="2"/>
      </rPr>
      <t xml:space="preserve"> x 1000
        Number of central line-days</t>
    </r>
  </si>
  <si>
    <r>
      <t>**</t>
    </r>
    <r>
      <rPr>
        <sz val="10"/>
        <rFont val="Arial"/>
        <family val="2"/>
      </rPr>
      <t xml:space="preserve">    </t>
    </r>
    <r>
      <rPr>
        <u/>
        <sz val="10"/>
        <rFont val="Arial"/>
        <family val="2"/>
      </rPr>
      <t>Number of central line-days</t>
    </r>
    <r>
      <rPr>
        <sz val="10"/>
        <rFont val="Arial"/>
        <family val="2"/>
      </rPr>
      <t xml:space="preserve">
             Number of patient-days</t>
    </r>
  </si>
  <si>
    <r>
      <t xml:space="preserve">Umbilical catheter-associated BSI rate </t>
    </r>
    <r>
      <rPr>
        <b/>
        <vertAlign val="superscript"/>
        <sz val="10"/>
        <rFont val="Arial"/>
        <family val="2"/>
      </rPr>
      <t>*</t>
    </r>
  </si>
  <si>
    <r>
      <t xml:space="preserve">Umbilical catheter utilization ratio </t>
    </r>
    <r>
      <rPr>
        <b/>
        <vertAlign val="superscript"/>
        <sz val="10"/>
        <rFont val="Arial"/>
        <family val="2"/>
      </rPr>
      <t>**</t>
    </r>
  </si>
  <si>
    <r>
      <t>*</t>
    </r>
    <r>
      <rPr>
        <sz val="10"/>
        <rFont val="Arial"/>
        <family val="2"/>
      </rPr>
      <t xml:space="preserve">    </t>
    </r>
    <r>
      <rPr>
        <u/>
        <sz val="10"/>
        <rFont val="Arial"/>
        <family val="2"/>
      </rPr>
      <t xml:space="preserve">       Number of UCAB                      </t>
    </r>
    <r>
      <rPr>
        <sz val="10"/>
        <rFont val="Arial"/>
        <family val="2"/>
      </rPr>
      <t xml:space="preserve">   x 1000
     Number of umbilical catheter-days</t>
    </r>
  </si>
  <si>
    <r>
      <t>**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Number of umbilical catheter-days</t>
    </r>
    <r>
      <rPr>
        <sz val="10"/>
        <rFont val="Arial"/>
        <family val="2"/>
      </rPr>
      <t xml:space="preserve">
               Number of patient-days</t>
    </r>
  </si>
  <si>
    <r>
      <t>*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 xml:space="preserve">     Number of CLABSI                </t>
    </r>
    <r>
      <rPr>
        <sz val="10"/>
        <rFont val="Arial"/>
        <family val="2"/>
      </rPr>
      <t xml:space="preserve"> x 1000
        Number of central line-days</t>
    </r>
  </si>
  <si>
    <r>
      <t>**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Number of central line-days</t>
    </r>
    <r>
      <rPr>
        <sz val="10"/>
        <rFont val="Arial"/>
        <family val="2"/>
      </rPr>
      <t xml:space="preserve">
            Number of patient-days</t>
    </r>
  </si>
  <si>
    <r>
      <t>**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Number of umbilical catheter-days</t>
    </r>
    <r>
      <rPr>
        <sz val="10"/>
        <rFont val="Arial"/>
        <family val="2"/>
      </rPr>
      <t xml:space="preserve">
              Number of patient-days</t>
    </r>
  </si>
  <si>
    <r>
      <t>*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 xml:space="preserve">     Number of VAP                </t>
    </r>
    <r>
      <rPr>
        <sz val="10"/>
        <rFont val="Arial"/>
        <family val="2"/>
      </rPr>
      <t xml:space="preserve"> x 1000
     Number of ventilator-days</t>
    </r>
  </si>
  <si>
    <r>
      <t>*</t>
    </r>
    <r>
      <rPr>
        <sz val="10"/>
        <rFont val="Arial"/>
        <family val="2"/>
      </rPr>
      <t xml:space="preserve">     </t>
    </r>
    <r>
      <rPr>
        <u/>
        <sz val="10"/>
        <rFont val="Arial"/>
        <family val="2"/>
      </rPr>
      <t xml:space="preserve">          Number of UCAB                    </t>
    </r>
    <r>
      <rPr>
        <sz val="10"/>
        <rFont val="Arial"/>
        <family val="2"/>
      </rPr>
      <t xml:space="preserve">    x 1000
       Number of umbilical catheter-days</t>
    </r>
  </si>
  <si>
    <t>Table 12.    Pooled means and key percentiles of the distribution of ventilator-associated PNEU 
                  rates and ventilator utilization ratios for level II/III NICUs, DA module, 2006 through 2008</t>
  </si>
  <si>
    <r>
      <t>PNEU</t>
    </r>
    <r>
      <rPr>
        <sz val="10"/>
        <rFont val="Arial"/>
        <family val="2"/>
      </rPr>
      <t>, pneumonia infection;</t>
    </r>
    <r>
      <rPr>
        <i/>
        <sz val="10"/>
        <rFont val="Arial"/>
        <family val="2"/>
      </rPr>
      <t xml:space="preserve"> VAP</t>
    </r>
    <r>
      <rPr>
        <sz val="10"/>
        <rFont val="Arial"/>
        <family val="2"/>
      </rPr>
      <t>, ventilator-associated PNEU</t>
    </r>
    <r>
      <rPr>
        <i/>
        <sz val="10"/>
        <rFont val="Arial"/>
        <family val="2"/>
      </rPr>
      <t>.</t>
    </r>
  </si>
  <si>
    <t>Table 6.    Pooled means and key percentiles of the distribution of ventilator-associated PNEU 
                 rates and ventilator utilization ratios, by type of location, DA module, 2006 through 2008</t>
  </si>
  <si>
    <t>Table 5.   Pooled means and key percentiles of the distribution of urinary catheter-associated UTI
               rates and urinary catheter utilization ratios, by type of location, DA module, 2006 through 2008</t>
  </si>
  <si>
    <t>AAA</t>
  </si>
  <si>
    <t>0,1</t>
  </si>
  <si>
    <t xml:space="preserve"> Abdominal aortic aneurysm repair</t>
  </si>
  <si>
    <t>2,3</t>
  </si>
  <si>
    <t>AMP</t>
  </si>
  <si>
    <t xml:space="preserve"> Limb amputation</t>
  </si>
  <si>
    <t>APPY</t>
  </si>
  <si>
    <t xml:space="preserve"> Appendix surgery</t>
  </si>
  <si>
    <t>0,1,2,3</t>
  </si>
  <si>
    <t>AVSD</t>
  </si>
  <si>
    <t xml:space="preserve"> AV shunt for dialysis</t>
  </si>
  <si>
    <t>BILI</t>
  </si>
  <si>
    <t xml:space="preserve"> Bile duct, liver or pancreatic surgery</t>
  </si>
  <si>
    <t>BRST</t>
  </si>
  <si>
    <t>0</t>
  </si>
  <si>
    <t xml:space="preserve"> Breast surgery</t>
  </si>
  <si>
    <t>1</t>
  </si>
  <si>
    <t>1,2,3</t>
  </si>
  <si>
    <t>CARD</t>
  </si>
  <si>
    <t xml:space="preserve"> Cardiac surgery</t>
  </si>
  <si>
    <t>CBGB</t>
  </si>
  <si>
    <t xml:space="preserve"> Coronary bypass w/ chest &amp; donor incision</t>
  </si>
  <si>
    <t>2</t>
  </si>
  <si>
    <t>3</t>
  </si>
  <si>
    <t>CBGC</t>
  </si>
  <si>
    <t xml:space="preserve"> Coronary bypass graft with chest incision</t>
  </si>
  <si>
    <t>CEA</t>
  </si>
  <si>
    <t xml:space="preserve"> Carotid endarterectomy</t>
  </si>
  <si>
    <t>CHOL</t>
  </si>
  <si>
    <t xml:space="preserve"> Gallbladder surgery</t>
  </si>
  <si>
    <t>COLO</t>
  </si>
  <si>
    <t xml:space="preserve"> Colon surgery</t>
  </si>
  <si>
    <t>CRAN</t>
  </si>
  <si>
    <t xml:space="preserve"> Craniotomy</t>
  </si>
  <si>
    <t>CSEC</t>
  </si>
  <si>
    <t xml:space="preserve"> Cesarean section</t>
  </si>
  <si>
    <t>FUSN</t>
  </si>
  <si>
    <t xml:space="preserve"> Spinal fusion</t>
  </si>
  <si>
    <t>FX</t>
  </si>
  <si>
    <t xml:space="preserve"> Open reduction of fracture</t>
  </si>
  <si>
    <t>GAST</t>
  </si>
  <si>
    <t xml:space="preserve"> Gastric surgery</t>
  </si>
  <si>
    <t>HER</t>
  </si>
  <si>
    <t xml:space="preserve"> Herniorrhaphy</t>
  </si>
  <si>
    <t>HPRO</t>
  </si>
  <si>
    <t xml:space="preserve"> Hip prosthesis</t>
  </si>
  <si>
    <t>HTP</t>
  </si>
  <si>
    <t xml:space="preserve"> Heart transplant</t>
  </si>
  <si>
    <t>HYST</t>
  </si>
  <si>
    <t xml:space="preserve"> Abdominal hysterectomy</t>
  </si>
  <si>
    <t>KPRO</t>
  </si>
  <si>
    <t xml:space="preserve"> Knee prosthesis</t>
  </si>
  <si>
    <t>KTP</t>
  </si>
  <si>
    <t xml:space="preserve"> Kidney transplant</t>
  </si>
  <si>
    <t>LAM</t>
  </si>
  <si>
    <t xml:space="preserve"> Laminectomy</t>
  </si>
  <si>
    <t>LTP</t>
  </si>
  <si>
    <t xml:space="preserve"> Liver transplant</t>
  </si>
  <si>
    <t>NECK</t>
  </si>
  <si>
    <t xml:space="preserve"> Neck surgery</t>
  </si>
  <si>
    <t>NEPH</t>
  </si>
  <si>
    <t xml:space="preserve"> Kidney surgery</t>
  </si>
  <si>
    <t>OVRY</t>
  </si>
  <si>
    <t xml:space="preserve"> Ovarian surgery</t>
  </si>
  <si>
    <t>PACE</t>
  </si>
  <si>
    <t xml:space="preserve"> Pacemaker surgery</t>
  </si>
  <si>
    <t>PRST</t>
  </si>
  <si>
    <t xml:space="preserve"> Prostate surgery</t>
  </si>
  <si>
    <t>PVBY</t>
  </si>
  <si>
    <t xml:space="preserve"> Peripheral vascular bypass surgery</t>
  </si>
  <si>
    <t>REC</t>
  </si>
  <si>
    <t xml:space="preserve"> Rectal surgery</t>
  </si>
  <si>
    <t>1,2</t>
  </si>
  <si>
    <t>RFUSN</t>
  </si>
  <si>
    <t xml:space="preserve"> Refusion of spine</t>
  </si>
  <si>
    <t>SB</t>
  </si>
  <si>
    <t xml:space="preserve"> Small bowel surgery</t>
  </si>
  <si>
    <t>SPLE</t>
  </si>
  <si>
    <t xml:space="preserve"> Spleen surgery</t>
  </si>
  <si>
    <t>THOR</t>
  </si>
  <si>
    <t xml:space="preserve"> Thoracic surgery</t>
  </si>
  <si>
    <t>THYR</t>
  </si>
  <si>
    <t xml:space="preserve"> Thyroid and/or parathyroid surgery</t>
  </si>
  <si>
    <t>VHYS</t>
  </si>
  <si>
    <t xml:space="preserve"> Vaginal hysterectomy</t>
  </si>
  <si>
    <t>VSHN</t>
  </si>
  <si>
    <t xml:space="preserve"> Ventricular shunt</t>
  </si>
  <si>
    <t>XLAP</t>
  </si>
  <si>
    <t xml:space="preserve"> Exploratory abdominal surgery</t>
  </si>
  <si>
    <t>SSI rate - Inpatient procedures</t>
  </si>
  <si>
    <t>Procedure code</t>
  </si>
  <si>
    <t>Operative procedure description</t>
  </si>
  <si>
    <t>Duration cutpoint
(min)</t>
  </si>
  <si>
    <t>No. of procedures</t>
  </si>
  <si>
    <t>No. of
SSI</t>
  </si>
  <si>
    <t>SSI rate - Outpatient procedures</t>
  </si>
  <si>
    <t>Risk 
index category</t>
  </si>
  <si>
    <t>Percentiles</t>
  </si>
  <si>
    <t>41 (18)</t>
  </si>
  <si>
    <t>39 (6)</t>
  </si>
  <si>
    <t>15 (8)</t>
  </si>
  <si>
    <t>16 (8)</t>
  </si>
  <si>
    <t>31 (22)</t>
  </si>
  <si>
    <t>27 (9)</t>
  </si>
  <si>
    <t>14 (7)</t>
  </si>
  <si>
    <t>11 (4)</t>
  </si>
  <si>
    <t>22 (9)</t>
  </si>
  <si>
    <t>21 (11)</t>
  </si>
  <si>
    <t>15 (5)</t>
  </si>
  <si>
    <t>150 (124)</t>
  </si>
  <si>
    <t>145 (83)</t>
  </si>
  <si>
    <t>135 (4)</t>
  </si>
  <si>
    <t>292 (264)</t>
  </si>
  <si>
    <t>285 (228)</t>
  </si>
  <si>
    <t>48 (0)</t>
  </si>
  <si>
    <t>246 (110)</t>
  </si>
  <si>
    <t>218 (37)</t>
  </si>
  <si>
    <t>36 (26)</t>
  </si>
  <si>
    <t>96 (61)</t>
  </si>
  <si>
    <t>95 (60)</t>
  </si>
  <si>
    <t>92 (28)</t>
  </si>
  <si>
    <t>278 (177)</t>
  </si>
  <si>
    <t>292 (235)</t>
  </si>
  <si>
    <t>277 (182)</t>
  </si>
  <si>
    <t>207 (14)</t>
  </si>
  <si>
    <t>44 (37)</t>
  </si>
  <si>
    <t>59 (54)</t>
  </si>
  <si>
    <t>61 (50)</t>
  </si>
  <si>
    <t>52 (15)</t>
  </si>
  <si>
    <t>113 (82)</t>
  </si>
  <si>
    <t>116 (83)</t>
  </si>
  <si>
    <t>100 (52)</t>
  </si>
  <si>
    <t>39 (25)</t>
  </si>
  <si>
    <t>38 (30)</t>
  </si>
  <si>
    <t>36 (10)</t>
  </si>
  <si>
    <t>40 (29)</t>
  </si>
  <si>
    <t>37 (20)</t>
  </si>
  <si>
    <t>89 (32)</t>
  </si>
  <si>
    <t>88 (38)</t>
  </si>
  <si>
    <t>72 (13)</t>
  </si>
  <si>
    <t>627 (345)</t>
  </si>
  <si>
    <t>665 (465)</t>
  </si>
  <si>
    <t>600 (204)</t>
  </si>
  <si>
    <t>10 (6)</t>
  </si>
  <si>
    <t>348 (233)</t>
  </si>
  <si>
    <t>334 (167)</t>
  </si>
  <si>
    <t>258 (55)</t>
  </si>
  <si>
    <t>494 (336)</t>
  </si>
  <si>
    <t>518 (386)</t>
  </si>
  <si>
    <t>484 (236)</t>
  </si>
  <si>
    <t>10 (4)</t>
  </si>
  <si>
    <t>76 (69)</t>
  </si>
  <si>
    <t>77 (67)</t>
  </si>
  <si>
    <t>76 (42)</t>
  </si>
  <si>
    <t>7 (3)</t>
  </si>
  <si>
    <t>6 (3)</t>
  </si>
  <si>
    <t>7 (1)</t>
  </si>
  <si>
    <t>11 (7)</t>
  </si>
  <si>
    <t>9 (2)</t>
  </si>
  <si>
    <t>14 (12)</t>
  </si>
  <si>
    <t>11 (3)</t>
  </si>
  <si>
    <t>17 (10)</t>
  </si>
  <si>
    <t>8 (2)</t>
  </si>
  <si>
    <t>46 (4)</t>
  </si>
  <si>
    <t>56 (45)</t>
  </si>
  <si>
    <t>16 (5)</t>
  </si>
  <si>
    <t>19 (7)</t>
  </si>
  <si>
    <t>9 (1)</t>
  </si>
  <si>
    <t>41 (14)</t>
  </si>
  <si>
    <t>24 (2)</t>
  </si>
  <si>
    <t>29 (10)</t>
  </si>
  <si>
    <t>32 (17)</t>
  </si>
  <si>
    <t>15 (3)</t>
  </si>
  <si>
    <t>15 (11)</t>
  </si>
  <si>
    <t>158 (89)</t>
  </si>
  <si>
    <t>149 (70)</t>
  </si>
  <si>
    <t>23 (10)</t>
  </si>
  <si>
    <t>24 (17)</t>
  </si>
  <si>
    <t>29 (17)</t>
  </si>
  <si>
    <t>21 (6)</t>
  </si>
  <si>
    <t>8 (3)</t>
  </si>
  <si>
    <t>10 (3)</t>
  </si>
  <si>
    <t>71 (47)</t>
  </si>
  <si>
    <t>71 (42)</t>
  </si>
  <si>
    <t>99 (69)</t>
  </si>
  <si>
    <t>72 (9)</t>
  </si>
  <si>
    <t>7 (0)</t>
  </si>
  <si>
    <t>21 (10)</t>
  </si>
  <si>
    <t>5 (1)</t>
  </si>
  <si>
    <t>17 (8)</t>
  </si>
  <si>
    <t>7 (4)</t>
  </si>
  <si>
    <t>6 (4)</t>
  </si>
  <si>
    <t>8 (5)</t>
  </si>
  <si>
    <t>40 (32)</t>
  </si>
  <si>
    <t>61 (52)</t>
  </si>
  <si>
    <t>49 (20)</t>
  </si>
  <si>
    <t>11 (5)</t>
  </si>
  <si>
    <t>19 (15)</t>
  </si>
  <si>
    <t>55 (40)</t>
  </si>
  <si>
    <t>24 (22)</t>
  </si>
  <si>
    <t>16 (14)</t>
  </si>
  <si>
    <t>17 (12)</t>
  </si>
  <si>
    <t>104 (79)</t>
  </si>
  <si>
    <t>68 (44)</t>
  </si>
  <si>
    <t>103 (78)</t>
  </si>
  <si>
    <t>17 (16)</t>
  </si>
  <si>
    <t>7 (5)</t>
  </si>
  <si>
    <t>6 (2)</t>
  </si>
  <si>
    <t>13 (11)</t>
  </si>
  <si>
    <t>6 (1)</t>
  </si>
  <si>
    <t>37 (22)</t>
  </si>
  <si>
    <t>PPP rate - Inpatient procedures</t>
  </si>
  <si>
    <t>No. of PPP</t>
  </si>
  <si>
    <r>
      <t xml:space="preserve">No. of
hospitals </t>
    </r>
    <r>
      <rPr>
        <b/>
        <vertAlign val="superscript"/>
        <sz val="10"/>
        <rFont val="Arial"/>
        <family val="2"/>
      </rPr>
      <t>+</t>
    </r>
  </si>
  <si>
    <t>73 ( 4.7)</t>
  </si>
  <si>
    <t>60 ( 3.8)</t>
  </si>
  <si>
    <t>22 ( 1.4)</t>
  </si>
  <si>
    <t>59 ( 3.8)</t>
  </si>
  <si>
    <t>17 ( 1.1)</t>
  </si>
  <si>
    <t>119 ( 7.6)</t>
  </si>
  <si>
    <t>0 ( 0.0)</t>
  </si>
  <si>
    <t>27 ( 1.7)</t>
  </si>
  <si>
    <t>31 ( 2.0)</t>
  </si>
  <si>
    <t>5 ( 0.3)</t>
  </si>
  <si>
    <t>Pediatric Medical</t>
  </si>
  <si>
    <t>101 (81)</t>
  </si>
  <si>
    <t>111 (93)</t>
  </si>
  <si>
    <t>123 (113)</t>
  </si>
  <si>
    <t>123 (120)</t>
  </si>
  <si>
    <t>127 (121)</t>
  </si>
  <si>
    <t>LCBI</t>
  </si>
  <si>
    <t>Criterion 1</t>
  </si>
  <si>
    <t>Critical care units</t>
  </si>
  <si>
    <r>
      <t>BSI</t>
    </r>
    <r>
      <rPr>
        <sz val="10"/>
        <rFont val="Arial"/>
        <family val="2"/>
      </rPr>
      <t xml:space="preserve">, bloodstream infection; </t>
    </r>
    <r>
      <rPr>
        <i/>
        <sz val="10"/>
        <rFont val="Arial"/>
        <family val="2"/>
      </rPr>
      <t>LCBI</t>
    </r>
    <r>
      <rPr>
        <sz val="10"/>
        <rFont val="Arial"/>
        <family val="2"/>
      </rPr>
      <t>, laboratory-confirmed BSI</t>
    </r>
    <r>
      <rPr>
        <i/>
        <sz val="10"/>
        <rFont val="Arial"/>
        <family val="2"/>
      </rPr>
      <t>.</t>
    </r>
  </si>
  <si>
    <t>Table 13.    Distribution of criteria for central line-associated laboratory confirmed
                  BSI by location, 2006 through 2008</t>
  </si>
  <si>
    <t>Criterion 2</t>
  </si>
  <si>
    <t>Table 14.    Distribution of criteria for permanent and temporary central line-associated  
                  laboratory confirmed BSI by location, 2006 through 2008</t>
  </si>
  <si>
    <t>Permanent Central Line</t>
  </si>
  <si>
    <t>Temporary Central Line</t>
  </si>
  <si>
    <t>ASB</t>
  </si>
  <si>
    <t>SUTI</t>
  </si>
  <si>
    <t>Table 15.  Distribution of specific sites of urinary catheter-associated 
                UTI by location, 2006 through 2008</t>
  </si>
  <si>
    <t>PNU1</t>
  </si>
  <si>
    <t>PNU2</t>
  </si>
  <si>
    <t>PNU3</t>
  </si>
  <si>
    <t>Table 16.  Distribution of specific sites of ventilator-associated pneumonia
                by location, 2006 through 2008</t>
  </si>
  <si>
    <t>Central line-associated BSI</t>
  </si>
  <si>
    <t>CSEP</t>
  </si>
  <si>
    <t>&lt;= 750 grams</t>
  </si>
  <si>
    <t>750-1000 grams</t>
  </si>
  <si>
    <t>Umbilical catheter-associated BSI</t>
  </si>
  <si>
    <r>
      <t>BSI</t>
    </r>
    <r>
      <rPr>
        <sz val="10"/>
        <rFont val="Arial"/>
        <family val="2"/>
      </rPr>
      <t xml:space="preserve">, bloodstream infection; </t>
    </r>
    <r>
      <rPr>
        <i/>
        <sz val="10"/>
        <rFont val="Arial"/>
        <family val="2"/>
      </rPr>
      <t>LCBI</t>
    </r>
    <r>
      <rPr>
        <sz val="10"/>
        <rFont val="Arial"/>
        <family val="2"/>
      </rPr>
      <t xml:space="preserve">, laboratory confirmed bloodstream infection; </t>
    </r>
    <r>
      <rPr>
        <i/>
        <sz val="10"/>
        <rFont val="Arial"/>
        <family val="2"/>
      </rPr>
      <t>CSEP</t>
    </r>
    <r>
      <rPr>
        <sz val="10"/>
        <rFont val="Arial"/>
        <family val="2"/>
      </rPr>
      <t>, clinical sepsis.</t>
    </r>
  </si>
  <si>
    <t>Table 17.  Distribution of specific sites and criteria for device-associated BSI 
                among Level III NICUs by birthweight, 2006 through 2008</t>
  </si>
  <si>
    <t>Criterion 3</t>
  </si>
  <si>
    <t>Table 18.  Distribution of specific sites and criteria for device-associated BSI
                among Level II/III NICUs by birthweight, 2006 through 2008</t>
  </si>
  <si>
    <t>Table 19.  Distribution of specific sites of ventilator-associated pneumonia
                among Level III NICUs by birthweight, 2006 through 2008</t>
  </si>
  <si>
    <t>Table 20.  Distribution of specific sites of ventilator-associated pneumonia
                among Level II/III NICUs by birthweight, 2006 through 2008</t>
  </si>
  <si>
    <t xml:space="preserve">Table 2.  NHSN hospitals contributing data used in this report
               By hospital type and bedsize </t>
  </si>
  <si>
    <t>Risk index category</t>
  </si>
  <si>
    <t>Infection site</t>
  </si>
  <si>
    <t>No. SSI</t>
  </si>
  <si>
    <t>Rate</t>
  </si>
  <si>
    <t>Secondary (Donor site)</t>
  </si>
  <si>
    <t xml:space="preserve">   Superficial incisional</t>
  </si>
  <si>
    <t xml:space="preserve">   Deep incisional</t>
  </si>
  <si>
    <t>Primary (Chest site)</t>
  </si>
  <si>
    <t xml:space="preserve">   Organ/space</t>
  </si>
  <si>
    <r>
      <t>CBGB</t>
    </r>
    <r>
      <rPr>
        <sz val="10"/>
        <rFont val="Arial"/>
        <family val="2"/>
      </rPr>
      <t>, coronary artery bypass graft with primary (chest) and secondary (donor) incisions</t>
    </r>
    <r>
      <rPr>
        <i/>
        <sz val="10"/>
        <rFont val="Arial"/>
        <family val="2"/>
      </rPr>
      <t>.</t>
    </r>
  </si>
  <si>
    <t>Denominators for the risk categories are as follows: Category 0 = 1,738; Category 1 = 91,007; Category 2 = 30,204; Category 3 = 106</t>
  </si>
  <si>
    <t>1545 (100)</t>
  </si>
  <si>
    <t>38 (  2.5)</t>
  </si>
  <si>
    <t>1389 ( 89.9)</t>
  </si>
  <si>
    <t>959 (62.1)</t>
  </si>
  <si>
    <t>269 (17.4)</t>
  </si>
  <si>
    <t>155 ( 10.0)</t>
  </si>
  <si>
    <t>162 (10.5)</t>
  </si>
  <si>
    <t xml:space="preserve"> 982 (63.6)</t>
  </si>
  <si>
    <t>730 (47.2)</t>
  </si>
  <si>
    <t>96 ( 6.2)</t>
  </si>
  <si>
    <t>83 ( 5.4)</t>
  </si>
  <si>
    <t>440 (28.5)</t>
  </si>
  <si>
    <t>211 (13.7)</t>
  </si>
  <si>
    <t>110 ( 7.1)</t>
  </si>
  <si>
    <t>7 ( 0.5)</t>
  </si>
  <si>
    <t>Table 3.    Pooled means and key percentiles of the distribution of laboratory-confirmed central line-associated BSI 
                rates and central line utilization ratios, by type of location, DA module, 2006 through 2008</t>
  </si>
  <si>
    <r>
      <t>929</t>
    </r>
    <r>
      <rPr>
        <sz val="10"/>
        <rFont val="Arial"/>
      </rPr>
      <t>†</t>
    </r>
  </si>
  <si>
    <r>
      <t>†</t>
    </r>
    <r>
      <rPr>
        <sz val="10"/>
        <rFont val="Arial"/>
        <family val="2"/>
      </rPr>
      <t xml:space="preserve">   Includes 6 clinical sepsis BSI</t>
    </r>
  </si>
  <si>
    <t>Level II Nursery</t>
  </si>
  <si>
    <t>Level I Nursery</t>
  </si>
  <si>
    <t>Neurologic</t>
  </si>
  <si>
    <t>Pediatric Medical/Surgical</t>
  </si>
  <si>
    <r>
      <t>+</t>
    </r>
    <r>
      <rPr>
        <sz val="10"/>
        <rFont val="Arial"/>
        <family val="2"/>
      </rPr>
      <t xml:space="preserve">    Number of locations meeting minimum requirements for percentile distributions if less than total number of locations.  
       If this number &lt; 20, percentile distributions are not calculated.</t>
    </r>
  </si>
  <si>
    <r>
      <t>BSI</t>
    </r>
    <r>
      <rPr>
        <sz val="10"/>
        <rFont val="Arial"/>
        <family val="2"/>
      </rPr>
      <t>, bloodstream infection;</t>
    </r>
    <r>
      <rPr>
        <i/>
        <sz val="10"/>
        <rFont val="Arial"/>
        <family val="2"/>
      </rPr>
      <t xml:space="preserve"> CLABSI</t>
    </r>
    <r>
      <rPr>
        <sz val="10"/>
        <rFont val="Arial"/>
        <family val="2"/>
      </rPr>
      <t>, central line-associated BSI.</t>
    </r>
  </si>
  <si>
    <t>Table 4.    Pooled means and key percentiles of the distribution of laboratory-confirmed permanent and temporary central 
                line-associated BSI rates and central line utilization ratios, by type of location, DA module, 2006 through 2008</t>
  </si>
  <si>
    <t>No. of
PCLABS</t>
  </si>
  <si>
    <t>Permanent
Central line-
days</t>
  </si>
  <si>
    <t>No. of
TCLABS</t>
  </si>
  <si>
    <t>Temporary
Central line-
days</t>
  </si>
  <si>
    <r>
      <t>BSI</t>
    </r>
    <r>
      <rPr>
        <sz val="10"/>
        <rFont val="Arial"/>
        <family val="2"/>
      </rPr>
      <t>, bloodstream infection;</t>
    </r>
    <r>
      <rPr>
        <i/>
        <sz val="10"/>
        <rFont val="Arial"/>
        <family val="2"/>
      </rPr>
      <t xml:space="preserve"> PCLAB</t>
    </r>
    <r>
      <rPr>
        <sz val="10"/>
        <rFont val="Arial"/>
        <family val="2"/>
      </rPr>
      <t>, permanent central line-associated BSI; TCLAB, temporary central line-associated BSI</t>
    </r>
  </si>
  <si>
    <r>
      <t>BSI</t>
    </r>
    <r>
      <rPr>
        <sz val="10"/>
        <rFont val="Arial"/>
        <family val="2"/>
      </rPr>
      <t>, bloodstream infection, includes laboratory-confirmed BSI and clinical sepsis BSI;</t>
    </r>
    <r>
      <rPr>
        <i/>
        <sz val="10"/>
        <rFont val="Arial"/>
        <family val="2"/>
      </rPr>
      <t xml:space="preserve"> CLABSI</t>
    </r>
    <r>
      <rPr>
        <sz val="10"/>
        <rFont val="Arial"/>
        <family val="2"/>
      </rPr>
      <t>, central line-associated BSI.</t>
    </r>
  </si>
  <si>
    <r>
      <t>BSI</t>
    </r>
    <r>
      <rPr>
        <sz val="10"/>
        <rFont val="Arial"/>
        <family val="2"/>
      </rPr>
      <t>, bloodstream infection, includes laboratory-confirmed BSI and clinical sepsis BSI;</t>
    </r>
    <r>
      <rPr>
        <i/>
        <sz val="10"/>
        <rFont val="Arial"/>
        <family val="2"/>
      </rPr>
      <t xml:space="preserve"> UCAB</t>
    </r>
    <r>
      <rPr>
        <sz val="10"/>
        <rFont val="Arial"/>
        <family val="2"/>
      </rPr>
      <t>, umbilical catheter-associated BSI.</t>
    </r>
  </si>
  <si>
    <t xml:space="preserve">*Pediatric Medical/Surgical </t>
  </si>
  <si>
    <t>*  6 CSEPs report from these locations</t>
  </si>
  <si>
    <t>See reference 3 for criteria.</t>
  </si>
  <si>
    <t>Table 21.   Pooled means and key percentiles of the distribution of post-procedure 
                 pneumonia rates* by operative procedure category, PA module, 2006 through 2008</t>
  </si>
  <si>
    <r>
      <t>PPP</t>
    </r>
    <r>
      <rPr>
        <sz val="10"/>
        <rFont val="Arial"/>
        <family val="2"/>
      </rPr>
      <t>, post-procedure pneumonia</t>
    </r>
  </si>
  <si>
    <r>
      <t>+</t>
    </r>
    <r>
      <rPr>
        <sz val="10"/>
        <rFont val="Arial"/>
        <family val="2"/>
      </rPr>
      <t xml:space="preserve">    Number of hospitals meeting minimum requirements for percentile distributions if less than total number of hospitals  
       If this number &lt; 20, percentile distributions are not calculated.</t>
    </r>
  </si>
  <si>
    <t>* per 100 operations</t>
  </si>
  <si>
    <t>Table 22.   Pooled means and key percentiles of the distribution of  SSI rates* 
                 by operative procedure and risk index categories, PA module, 2006 through 2008</t>
  </si>
  <si>
    <r>
      <t>SSI</t>
    </r>
    <r>
      <rPr>
        <sz val="10"/>
        <rFont val="Arial"/>
        <family val="2"/>
      </rPr>
      <t>, surgical site infection</t>
    </r>
  </si>
  <si>
    <r>
      <t xml:space="preserve">Table 23. </t>
    </r>
    <r>
      <rPr>
        <sz val="10"/>
        <rFont val="Arial"/>
        <family val="2"/>
      </rPr>
      <t xml:space="preserve"> SSI rates* following coronary artery bypass graft (CBGB) procedure, by risk index category
                and specific site, PA Module, 2006 through 2008</t>
    </r>
  </si>
  <si>
    <t>*per 100 operations</t>
  </si>
  <si>
    <r>
      <t>BSI</t>
    </r>
    <r>
      <rPr>
        <sz val="10"/>
        <rFont val="Arial"/>
        <family val="2"/>
      </rPr>
      <t>, bloodstream infection, includes laboratory-confirmed BSI and clinical sepsis BSI;</t>
    </r>
    <r>
      <rPr>
        <i/>
        <sz val="10"/>
        <rFont val="Arial"/>
        <family val="2"/>
      </rPr>
      <t xml:space="preserve"> 
UCAB</t>
    </r>
    <r>
      <rPr>
        <sz val="10"/>
        <rFont val="Arial"/>
        <family val="2"/>
      </rPr>
      <t>, umbilical catheter-associated BSI.</t>
    </r>
  </si>
  <si>
    <t>Am J Infect Control 2009;37:783-805.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</si>
</sst>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23">
    <font>
      <sz val="10"/>
      <name val="MS Sans Serif"/>
    </font>
    <font>
      <b/>
      <sz val="10"/>
      <name val="MS Sans Serif"/>
    </font>
    <font>
      <sz val="10"/>
      <name val="MS Sans Serif"/>
    </font>
    <font>
      <sz val="10"/>
      <name val="Arial"/>
    </font>
    <font>
      <sz val="8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MS Sans Serif"/>
    </font>
    <font>
      <u/>
      <sz val="1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i/>
      <sz val="10"/>
      <name val="MS Sans Serif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/>
      <bottom style="thin">
        <color indexed="8"/>
      </bottom>
      <diagonal/>
    </border>
    <border>
      <left style="thin">
        <color indexed="55"/>
      </left>
      <right/>
      <top style="thin">
        <color indexed="55"/>
      </top>
      <bottom style="thin">
        <color indexed="8"/>
      </bottom>
      <diagonal/>
    </border>
    <border>
      <left/>
      <right/>
      <top style="thin">
        <color indexed="55"/>
      </top>
      <bottom style="thin">
        <color indexed="8"/>
      </bottom>
      <diagonal/>
    </border>
    <border>
      <left/>
      <right style="thin">
        <color indexed="55"/>
      </right>
      <top style="thin">
        <color indexed="55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00">
    <xf numFmtId="0" fontId="0" fillId="0" borderId="0" xfId="0"/>
    <xf numFmtId="0" fontId="0" fillId="0" borderId="0" xfId="0" quotePrefix="1" applyNumberFormat="1"/>
    <xf numFmtId="0" fontId="3" fillId="0" borderId="0" xfId="2"/>
    <xf numFmtId="0" fontId="5" fillId="2" borderId="1" xfId="2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center" wrapText="1"/>
    </xf>
    <xf numFmtId="0" fontId="6" fillId="2" borderId="2" xfId="2" applyFont="1" applyFill="1" applyBorder="1" applyAlignment="1">
      <alignment horizontal="left" vertical="top" wrapText="1"/>
    </xf>
    <xf numFmtId="0" fontId="6" fillId="2" borderId="2" xfId="2" applyFont="1" applyFill="1" applyBorder="1" applyAlignment="1">
      <alignment horizontal="right" vertical="top" wrapText="1"/>
    </xf>
    <xf numFmtId="0" fontId="6" fillId="2" borderId="3" xfId="2" applyFont="1" applyFill="1" applyBorder="1" applyAlignment="1">
      <alignment horizontal="left" vertical="top" wrapText="1"/>
    </xf>
    <xf numFmtId="0" fontId="6" fillId="2" borderId="3" xfId="2" applyFont="1" applyFill="1" applyBorder="1" applyAlignment="1">
      <alignment horizontal="right" vertical="top" wrapText="1"/>
    </xf>
    <xf numFmtId="0" fontId="6" fillId="2" borderId="4" xfId="2" applyFont="1" applyFill="1" applyBorder="1" applyAlignment="1">
      <alignment horizontal="left" vertical="top" wrapText="1"/>
    </xf>
    <xf numFmtId="0" fontId="6" fillId="2" borderId="4" xfId="2" applyFont="1" applyFill="1" applyBorder="1" applyAlignment="1">
      <alignment horizontal="right" vertical="top" wrapText="1"/>
    </xf>
    <xf numFmtId="0" fontId="2" fillId="0" borderId="3" xfId="0" applyFont="1" applyBorder="1"/>
    <xf numFmtId="0" fontId="2" fillId="0" borderId="5" xfId="0" applyFont="1" applyBorder="1"/>
    <xf numFmtId="0" fontId="6" fillId="2" borderId="5" xfId="2" applyFont="1" applyFill="1" applyBorder="1" applyAlignment="1">
      <alignment horizontal="right" vertical="top" wrapText="1"/>
    </xf>
    <xf numFmtId="0" fontId="5" fillId="2" borderId="4" xfId="2" applyFont="1" applyFill="1" applyBorder="1" applyAlignment="1">
      <alignment horizontal="left" vertical="top" wrapText="1"/>
    </xf>
    <xf numFmtId="0" fontId="7" fillId="0" borderId="4" xfId="2" applyFont="1" applyBorder="1" applyAlignment="1">
      <alignment horizontal="right"/>
    </xf>
    <xf numFmtId="0" fontId="5" fillId="2" borderId="3" xfId="2" applyFont="1" applyFill="1" applyBorder="1" applyAlignment="1">
      <alignment horizontal="center" vertical="top" wrapText="1"/>
    </xf>
    <xf numFmtId="0" fontId="5" fillId="2" borderId="5" xfId="2" applyFont="1" applyFill="1" applyBorder="1" applyAlignment="1">
      <alignment horizontal="center" wrapText="1"/>
    </xf>
    <xf numFmtId="1" fontId="6" fillId="2" borderId="4" xfId="2" applyNumberFormat="1" applyFont="1" applyFill="1" applyBorder="1" applyAlignment="1">
      <alignment horizontal="right" vertical="top" wrapText="1"/>
    </xf>
    <xf numFmtId="1" fontId="6" fillId="2" borderId="3" xfId="2" applyNumberFormat="1" applyFont="1" applyFill="1" applyBorder="1" applyAlignment="1">
      <alignment horizontal="right" vertical="top" wrapText="1"/>
    </xf>
    <xf numFmtId="0" fontId="6" fillId="2" borderId="1" xfId="2" applyFont="1" applyFill="1" applyBorder="1" applyAlignment="1">
      <alignment horizontal="left" vertical="top" wrapText="1"/>
    </xf>
    <xf numFmtId="1" fontId="6" fillId="2" borderId="1" xfId="2" applyNumberFormat="1" applyFont="1" applyFill="1" applyBorder="1" applyAlignment="1">
      <alignment horizontal="right" vertical="top" wrapText="1"/>
    </xf>
    <xf numFmtId="0" fontId="5" fillId="2" borderId="2" xfId="2" applyFont="1" applyFill="1" applyBorder="1" applyAlignment="1">
      <alignment horizontal="left" vertical="top" wrapText="1"/>
    </xf>
    <xf numFmtId="1" fontId="6" fillId="2" borderId="2" xfId="2" applyNumberFormat="1" applyFont="1" applyFill="1" applyBorder="1" applyAlignment="1">
      <alignment horizontal="right" vertical="top" wrapText="1"/>
    </xf>
    <xf numFmtId="0" fontId="7" fillId="0" borderId="0" xfId="2" applyFont="1"/>
    <xf numFmtId="2" fontId="7" fillId="0" borderId="0" xfId="1" applyNumberFormat="1" applyFont="1"/>
    <xf numFmtId="0" fontId="7" fillId="0" borderId="0" xfId="1" applyFont="1"/>
    <xf numFmtId="0" fontId="8" fillId="0" borderId="0" xfId="1" applyNumberFormat="1" applyFont="1"/>
    <xf numFmtId="3" fontId="8" fillId="0" borderId="0" xfId="1" applyNumberFormat="1" applyFont="1" applyAlignment="1">
      <alignment horizontal="center" wrapText="1"/>
    </xf>
    <xf numFmtId="2" fontId="7" fillId="0" borderId="0" xfId="1" applyNumberFormat="1" applyFont="1" applyAlignment="1">
      <alignment wrapText="1"/>
    </xf>
    <xf numFmtId="3" fontId="7" fillId="0" borderId="0" xfId="1" applyNumberFormat="1" applyFont="1" applyAlignment="1">
      <alignment wrapText="1"/>
    </xf>
    <xf numFmtId="0" fontId="9" fillId="0" borderId="0" xfId="1" applyNumberFormat="1" applyFont="1"/>
    <xf numFmtId="0" fontId="9" fillId="0" borderId="0" xfId="0" applyNumberFormat="1" applyFont="1"/>
    <xf numFmtId="0" fontId="7" fillId="0" borderId="0" xfId="0" quotePrefix="1" applyNumberFormat="1" applyFont="1"/>
    <xf numFmtId="3" fontId="7" fillId="0" borderId="0" xfId="0" quotePrefix="1" applyNumberFormat="1" applyFont="1"/>
    <xf numFmtId="164" fontId="7" fillId="0" borderId="0" xfId="0" quotePrefix="1" applyNumberFormat="1" applyFont="1"/>
    <xf numFmtId="0" fontId="7" fillId="0" borderId="0" xfId="0" applyFont="1"/>
    <xf numFmtId="2" fontId="7" fillId="0" borderId="0" xfId="0" quotePrefix="1" applyNumberFormat="1" applyFont="1"/>
    <xf numFmtId="2" fontId="7" fillId="0" borderId="0" xfId="0" applyNumberFormat="1" applyFont="1"/>
    <xf numFmtId="164" fontId="7" fillId="0" borderId="0" xfId="1" applyNumberFormat="1" applyFont="1"/>
    <xf numFmtId="164" fontId="8" fillId="0" borderId="0" xfId="1" applyNumberFormat="1" applyFont="1" applyAlignment="1">
      <alignment horizontal="center" wrapText="1"/>
    </xf>
    <xf numFmtId="164" fontId="7" fillId="0" borderId="0" xfId="0" applyNumberFormat="1" applyFont="1"/>
    <xf numFmtId="164" fontId="7" fillId="0" borderId="0" xfId="1" applyNumberFormat="1" applyFont="1" applyAlignment="1">
      <alignment wrapText="1"/>
    </xf>
    <xf numFmtId="3" fontId="7" fillId="0" borderId="0" xfId="0" applyNumberFormat="1" applyFont="1"/>
    <xf numFmtId="0" fontId="7" fillId="0" borderId="0" xfId="0" quotePrefix="1" applyNumberFormat="1" applyFont="1" applyAlignment="1">
      <alignment wrapText="1"/>
    </xf>
    <xf numFmtId="3" fontId="0" fillId="0" borderId="0" xfId="0" quotePrefix="1" applyNumberFormat="1"/>
    <xf numFmtId="164" fontId="0" fillId="0" borderId="0" xfId="0" quotePrefix="1" applyNumberFormat="1"/>
    <xf numFmtId="164" fontId="0" fillId="0" borderId="0" xfId="0" applyNumberFormat="1"/>
    <xf numFmtId="0" fontId="0" fillId="0" borderId="0" xfId="0" applyAlignment="1">
      <alignment horizontal="left"/>
    </xf>
    <xf numFmtId="2" fontId="0" fillId="0" borderId="0" xfId="0" quotePrefix="1" applyNumberFormat="1"/>
    <xf numFmtId="2" fontId="0" fillId="0" borderId="0" xfId="0" applyNumberFormat="1"/>
    <xf numFmtId="0" fontId="7" fillId="0" borderId="0" xfId="0" applyFont="1" applyAlignment="1"/>
    <xf numFmtId="49" fontId="7" fillId="0" borderId="0" xfId="0" quotePrefix="1" applyNumberFormat="1" applyFont="1"/>
    <xf numFmtId="0" fontId="7" fillId="0" borderId="0" xfId="0" applyFont="1" applyAlignment="1">
      <alignment horizontal="left"/>
    </xf>
    <xf numFmtId="0" fontId="7" fillId="0" borderId="0" xfId="0" quotePrefix="1" applyNumberFormat="1" applyFont="1" applyAlignment="1">
      <alignment horizontal="left"/>
    </xf>
    <xf numFmtId="49" fontId="7" fillId="0" borderId="0" xfId="0" applyNumberFormat="1" applyFont="1"/>
    <xf numFmtId="3" fontId="7" fillId="0" borderId="0" xfId="0" applyNumberFormat="1" applyFont="1" applyAlignment="1">
      <alignment horizontal="left"/>
    </xf>
    <xf numFmtId="3" fontId="7" fillId="0" borderId="0" xfId="1" applyNumberFormat="1" applyFont="1"/>
    <xf numFmtId="0" fontId="8" fillId="0" borderId="0" xfId="0" applyFont="1" applyAlignment="1">
      <alignment horizontal="center"/>
    </xf>
    <xf numFmtId="0" fontId="8" fillId="0" borderId="0" xfId="1" applyNumberFormat="1" applyFont="1" applyAlignment="1">
      <alignment horizontal="center" wrapText="1"/>
    </xf>
    <xf numFmtId="10" fontId="8" fillId="0" borderId="0" xfId="1" applyNumberFormat="1" applyFont="1" applyAlignment="1">
      <alignment horizontal="center" wrapText="1"/>
    </xf>
    <xf numFmtId="0" fontId="7" fillId="0" borderId="0" xfId="0" applyNumberFormat="1" applyFont="1"/>
    <xf numFmtId="0" fontId="8" fillId="0" borderId="0" xfId="1" applyNumberFormat="1" applyFont="1" applyAlignment="1">
      <alignment horizontal="left" wrapText="1"/>
    </xf>
    <xf numFmtId="3" fontId="0" fillId="0" borderId="0" xfId="0" applyNumberFormat="1"/>
    <xf numFmtId="0" fontId="7" fillId="0" borderId="0" xfId="0" applyFont="1" applyAlignment="1">
      <alignment wrapText="1"/>
    </xf>
    <xf numFmtId="2" fontId="8" fillId="0" borderId="0" xfId="1" applyNumberFormat="1" applyFont="1" applyAlignment="1">
      <alignment wrapText="1"/>
    </xf>
    <xf numFmtId="3" fontId="8" fillId="0" borderId="0" xfId="1" applyNumberFormat="1" applyFont="1" applyAlignment="1">
      <alignment wrapText="1"/>
    </xf>
    <xf numFmtId="0" fontId="8" fillId="0" borderId="0" xfId="1" applyFont="1"/>
    <xf numFmtId="2" fontId="7" fillId="0" borderId="0" xfId="1" applyNumberFormat="1" applyFont="1" applyAlignment="1">
      <alignment horizontal="left"/>
    </xf>
    <xf numFmtId="2" fontId="7" fillId="0" borderId="0" xfId="1" applyNumberFormat="1" applyFont="1" applyAlignment="1">
      <alignment horizontal="left" wrapText="1"/>
    </xf>
    <xf numFmtId="0" fontId="7" fillId="0" borderId="0" xfId="1" applyFont="1" applyAlignment="1">
      <alignment horizontal="left"/>
    </xf>
    <xf numFmtId="2" fontId="7" fillId="0" borderId="0" xfId="1" applyNumberFormat="1" applyFont="1" applyBorder="1"/>
    <xf numFmtId="0" fontId="7" fillId="0" borderId="0" xfId="1" applyFont="1" applyBorder="1"/>
    <xf numFmtId="0" fontId="8" fillId="0" borderId="0" xfId="1" applyNumberFormat="1" applyFont="1" applyBorder="1" applyAlignment="1">
      <alignment wrapText="1"/>
    </xf>
    <xf numFmtId="0" fontId="8" fillId="0" borderId="0" xfId="1" applyNumberFormat="1" applyFont="1" applyBorder="1"/>
    <xf numFmtId="0" fontId="8" fillId="0" borderId="0" xfId="1" applyNumberFormat="1" applyFont="1" applyBorder="1" applyAlignment="1">
      <alignment horizontal="center" wrapText="1"/>
    </xf>
    <xf numFmtId="49" fontId="8" fillId="0" borderId="0" xfId="1" applyNumberFormat="1" applyFont="1" applyBorder="1" applyAlignment="1">
      <alignment horizontal="left" wrapText="1"/>
    </xf>
    <xf numFmtId="3" fontId="8" fillId="0" borderId="0" xfId="1" applyNumberFormat="1" applyFont="1" applyBorder="1" applyAlignment="1">
      <alignment horizontal="center" wrapText="1"/>
    </xf>
    <xf numFmtId="2" fontId="8" fillId="0" borderId="0" xfId="1" applyNumberFormat="1" applyFont="1" applyBorder="1" applyAlignment="1">
      <alignment horizontal="center" wrapText="1"/>
    </xf>
    <xf numFmtId="2" fontId="7" fillId="0" borderId="0" xfId="1" applyNumberFormat="1" applyFont="1" applyBorder="1" applyAlignment="1">
      <alignment wrapText="1"/>
    </xf>
    <xf numFmtId="0" fontId="7" fillId="0" borderId="0" xfId="0" applyFont="1" applyBorder="1" applyAlignment="1"/>
    <xf numFmtId="0" fontId="7" fillId="0" borderId="0" xfId="0" quotePrefix="1" applyNumberFormat="1" applyFont="1" applyBorder="1"/>
    <xf numFmtId="0" fontId="7" fillId="0" borderId="0" xfId="0" applyFont="1" applyBorder="1"/>
    <xf numFmtId="49" fontId="7" fillId="0" borderId="0" xfId="0" applyNumberFormat="1" applyFont="1" applyBorder="1" applyAlignment="1">
      <alignment horizontal="left"/>
    </xf>
    <xf numFmtId="2" fontId="7" fillId="0" borderId="0" xfId="0" applyNumberFormat="1" applyFont="1" applyBorder="1"/>
    <xf numFmtId="3" fontId="7" fillId="0" borderId="0" xfId="0" quotePrefix="1" applyNumberFormat="1" applyFont="1" applyBorder="1"/>
    <xf numFmtId="3" fontId="7" fillId="0" borderId="0" xfId="0" applyNumberFormat="1" applyFont="1" applyBorder="1"/>
    <xf numFmtId="3" fontId="7" fillId="0" borderId="0" xfId="0" applyNumberFormat="1" applyFont="1" applyBorder="1" applyAlignment="1"/>
    <xf numFmtId="2" fontId="7" fillId="0" borderId="0" xfId="0" applyNumberFormat="1" applyFont="1" applyBorder="1" applyAlignment="1"/>
    <xf numFmtId="49" fontId="8" fillId="0" borderId="0" xfId="1" applyNumberFormat="1" applyFont="1" applyBorder="1" applyAlignment="1">
      <alignment horizontal="center" wrapText="1"/>
    </xf>
    <xf numFmtId="3" fontId="7" fillId="0" borderId="0" xfId="1" applyNumberFormat="1" applyFont="1" applyBorder="1"/>
    <xf numFmtId="3" fontId="7" fillId="0" borderId="0" xfId="1" applyNumberFormat="1" applyFont="1" applyBorder="1" applyAlignment="1">
      <alignment wrapText="1"/>
    </xf>
    <xf numFmtId="0" fontId="7" fillId="0" borderId="0" xfId="0" quotePrefix="1" applyNumberFormat="1" applyFont="1" applyBorder="1" applyAlignment="1">
      <alignment horizontal="left"/>
    </xf>
    <xf numFmtId="2" fontId="7" fillId="0" borderId="0" xfId="0" quotePrefix="1" applyNumberFormat="1" applyFont="1" applyBorder="1"/>
    <xf numFmtId="3" fontId="7" fillId="0" borderId="0" xfId="0" applyNumberFormat="1" applyFont="1" applyBorder="1" applyAlignment="1">
      <alignment horizontal="left"/>
    </xf>
    <xf numFmtId="0" fontId="0" fillId="0" borderId="0" xfId="0" applyAlignment="1"/>
    <xf numFmtId="0" fontId="7" fillId="0" borderId="6" xfId="0" applyFont="1" applyBorder="1" applyAlignment="1">
      <alignment vertical="top"/>
    </xf>
    <xf numFmtId="0" fontId="15" fillId="0" borderId="7" xfId="0" applyFont="1" applyBorder="1" applyAlignment="1">
      <alignment vertical="top"/>
    </xf>
    <xf numFmtId="0" fontId="16" fillId="0" borderId="7" xfId="0" applyFont="1" applyBorder="1" applyAlignment="1">
      <alignment vertical="top"/>
    </xf>
    <xf numFmtId="165" fontId="16" fillId="0" borderId="7" xfId="0" applyNumberFormat="1" applyFont="1" applyBorder="1" applyAlignment="1">
      <alignment vertical="top"/>
    </xf>
    <xf numFmtId="0" fontId="17" fillId="0" borderId="7" xfId="0" applyFont="1" applyBorder="1" applyAlignment="1">
      <alignment vertical="top"/>
    </xf>
    <xf numFmtId="0" fontId="17" fillId="0" borderId="6" xfId="0" applyFont="1" applyBorder="1" applyAlignment="1">
      <alignment vertical="top"/>
    </xf>
    <xf numFmtId="0" fontId="15" fillId="3" borderId="3" xfId="0" applyFont="1" applyFill="1" applyBorder="1" applyAlignment="1">
      <alignment vertical="top" wrapText="1"/>
    </xf>
    <xf numFmtId="0" fontId="15" fillId="3" borderId="3" xfId="0" applyFont="1" applyFill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0" fontId="16" fillId="0" borderId="3" xfId="0" applyFont="1" applyBorder="1" applyAlignment="1">
      <alignment vertical="top"/>
    </xf>
    <xf numFmtId="0" fontId="18" fillId="0" borderId="3" xfId="0" applyFont="1" applyBorder="1" applyAlignment="1">
      <alignment vertical="top"/>
    </xf>
    <xf numFmtId="0" fontId="15" fillId="0" borderId="3" xfId="0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vertical="top" wrapText="1"/>
    </xf>
    <xf numFmtId="165" fontId="16" fillId="0" borderId="3" xfId="0" applyNumberFormat="1" applyFont="1" applyBorder="1" applyAlignment="1">
      <alignment vertical="top"/>
    </xf>
    <xf numFmtId="0" fontId="17" fillId="2" borderId="3" xfId="0" applyFont="1" applyFill="1" applyBorder="1" applyAlignment="1">
      <alignment vertical="top" wrapText="1"/>
    </xf>
    <xf numFmtId="0" fontId="16" fillId="0" borderId="0" xfId="0" applyNumberFormat="1" applyFont="1"/>
    <xf numFmtId="165" fontId="17" fillId="0" borderId="3" xfId="0" applyNumberFormat="1" applyFont="1" applyBorder="1" applyAlignment="1">
      <alignment vertical="top"/>
    </xf>
    <xf numFmtId="0" fontId="17" fillId="0" borderId="0" xfId="0" applyFont="1" applyAlignment="1">
      <alignment vertical="top"/>
    </xf>
    <xf numFmtId="0" fontId="2" fillId="0" borderId="0" xfId="0" applyFont="1" applyAlignment="1"/>
    <xf numFmtId="0" fontId="17" fillId="2" borderId="0" xfId="0" applyFont="1" applyFill="1" applyBorder="1" applyAlignment="1">
      <alignment vertical="top" wrapText="1"/>
    </xf>
    <xf numFmtId="165" fontId="17" fillId="0" borderId="0" xfId="0" applyNumberFormat="1" applyFont="1" applyBorder="1" applyAlignment="1">
      <alignment vertical="top"/>
    </xf>
    <xf numFmtId="3" fontId="16" fillId="0" borderId="7" xfId="0" applyNumberFormat="1" applyFont="1" applyBorder="1" applyAlignment="1">
      <alignment vertical="top"/>
    </xf>
    <xf numFmtId="3" fontId="15" fillId="0" borderId="3" xfId="0" applyNumberFormat="1" applyFont="1" applyFill="1" applyBorder="1" applyAlignment="1">
      <alignment horizontal="center" vertical="top" wrapText="1"/>
    </xf>
    <xf numFmtId="3" fontId="16" fillId="2" borderId="3" xfId="0" applyNumberFormat="1" applyFont="1" applyFill="1" applyBorder="1" applyAlignment="1">
      <alignment vertical="top" wrapText="1"/>
    </xf>
    <xf numFmtId="3" fontId="17" fillId="2" borderId="3" xfId="0" applyNumberFormat="1" applyFont="1" applyFill="1" applyBorder="1" applyAlignment="1">
      <alignment vertical="top" wrapText="1"/>
    </xf>
    <xf numFmtId="3" fontId="16" fillId="0" borderId="0" xfId="0" applyNumberFormat="1" applyFont="1" applyAlignment="1">
      <alignment vertical="top"/>
    </xf>
    <xf numFmtId="3" fontId="17" fillId="0" borderId="7" xfId="0" applyNumberFormat="1" applyFont="1" applyBorder="1" applyAlignment="1">
      <alignment vertical="top"/>
    </xf>
    <xf numFmtId="3" fontId="15" fillId="3" borderId="3" xfId="0" applyNumberFormat="1" applyFont="1" applyFill="1" applyBorder="1" applyAlignment="1">
      <alignment horizontal="center" vertical="top" wrapText="1"/>
    </xf>
    <xf numFmtId="3" fontId="16" fillId="0" borderId="3" xfId="0" applyNumberFormat="1" applyFont="1" applyBorder="1" applyAlignment="1">
      <alignment vertical="top"/>
    </xf>
    <xf numFmtId="165" fontId="15" fillId="0" borderId="3" xfId="0" applyNumberFormat="1" applyFont="1" applyFill="1" applyBorder="1" applyAlignment="1">
      <alignment horizontal="center" vertical="top" wrapText="1"/>
    </xf>
    <xf numFmtId="165" fontId="16" fillId="0" borderId="0" xfId="0" applyNumberFormat="1" applyFont="1" applyAlignment="1">
      <alignment vertical="top"/>
    </xf>
    <xf numFmtId="0" fontId="17" fillId="0" borderId="3" xfId="0" applyFont="1" applyBorder="1" applyAlignment="1">
      <alignment vertical="top"/>
    </xf>
    <xf numFmtId="0" fontId="16" fillId="2" borderId="3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6" fillId="0" borderId="0" xfId="0" applyFont="1"/>
    <xf numFmtId="0" fontId="17" fillId="0" borderId="0" xfId="0" applyFont="1"/>
    <xf numFmtId="0" fontId="17" fillId="2" borderId="0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7" fillId="0" borderId="11" xfId="0" applyFont="1" applyBorder="1" applyAlignment="1">
      <alignment vertical="top" wrapText="1"/>
    </xf>
    <xf numFmtId="0" fontId="15" fillId="3" borderId="3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8" fillId="2" borderId="3" xfId="0" applyFont="1" applyFill="1" applyBorder="1" applyAlignment="1">
      <alignment horizontal="left" vertical="top" wrapText="1"/>
    </xf>
    <xf numFmtId="3" fontId="8" fillId="0" borderId="11" xfId="0" applyNumberFormat="1" applyFont="1" applyBorder="1" applyAlignment="1">
      <alignment vertical="top"/>
    </xf>
    <xf numFmtId="3" fontId="8" fillId="0" borderId="0" xfId="0" applyNumberFormat="1" applyFont="1" applyAlignment="1">
      <alignment vertical="top"/>
    </xf>
    <xf numFmtId="3" fontId="7" fillId="0" borderId="11" xfId="0" applyNumberFormat="1" applyFont="1" applyBorder="1" applyAlignment="1">
      <alignment vertical="top"/>
    </xf>
    <xf numFmtId="3" fontId="7" fillId="0" borderId="0" xfId="0" applyNumberFormat="1" applyFont="1" applyAlignment="1">
      <alignment vertical="top"/>
    </xf>
    <xf numFmtId="165" fontId="7" fillId="0" borderId="11" xfId="0" applyNumberFormat="1" applyFont="1" applyBorder="1" applyAlignment="1">
      <alignment vertical="top"/>
    </xf>
    <xf numFmtId="165" fontId="7" fillId="0" borderId="0" xfId="0" applyNumberFormat="1" applyFont="1" applyAlignment="1">
      <alignment vertical="top"/>
    </xf>
    <xf numFmtId="0" fontId="18" fillId="0" borderId="3" xfId="1" applyNumberFormat="1" applyFont="1" applyBorder="1"/>
    <xf numFmtId="0" fontId="16" fillId="0" borderId="3" xfId="0" quotePrefix="1" applyNumberFormat="1" applyFont="1" applyBorder="1"/>
    <xf numFmtId="0" fontId="16" fillId="0" borderId="3" xfId="0" quotePrefix="1" applyNumberFormat="1" applyFont="1" applyBorder="1" applyAlignment="1">
      <alignment wrapText="1"/>
    </xf>
    <xf numFmtId="0" fontId="18" fillId="0" borderId="3" xfId="0" applyNumberFormat="1" applyFont="1" applyBorder="1"/>
    <xf numFmtId="0" fontId="6" fillId="2" borderId="10" xfId="0" applyFont="1" applyFill="1" applyBorder="1" applyAlignment="1">
      <alignment horizontal="center" vertical="top" wrapText="1"/>
    </xf>
    <xf numFmtId="0" fontId="7" fillId="0" borderId="0" xfId="0" applyFont="1" applyFill="1"/>
    <xf numFmtId="0" fontId="8" fillId="0" borderId="0" xfId="0" applyFont="1"/>
    <xf numFmtId="3" fontId="6" fillId="2" borderId="10" xfId="0" applyNumberFormat="1" applyFont="1" applyFill="1" applyBorder="1" applyAlignment="1">
      <alignment horizontal="center" vertical="top" wrapText="1"/>
    </xf>
    <xf numFmtId="3" fontId="5" fillId="2" borderId="10" xfId="0" applyNumberFormat="1" applyFont="1" applyFill="1" applyBorder="1" applyAlignment="1">
      <alignment horizontal="center" vertical="top" wrapText="1"/>
    </xf>
    <xf numFmtId="3" fontId="8" fillId="0" borderId="0" xfId="0" applyNumberFormat="1" applyFont="1"/>
    <xf numFmtId="165" fontId="6" fillId="2" borderId="10" xfId="0" applyNumberFormat="1" applyFont="1" applyFill="1" applyBorder="1" applyAlignment="1">
      <alignment horizontal="center" vertical="top" wrapText="1"/>
    </xf>
    <xf numFmtId="165" fontId="7" fillId="0" borderId="0" xfId="0" applyNumberFormat="1" applyFont="1"/>
    <xf numFmtId="0" fontId="15" fillId="3" borderId="3" xfId="0" applyFont="1" applyFill="1" applyBorder="1" applyAlignment="1">
      <alignment horizontal="right" vertical="top" wrapText="1"/>
    </xf>
    <xf numFmtId="0" fontId="15" fillId="2" borderId="3" xfId="0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center" vertical="top" wrapText="1"/>
    </xf>
    <xf numFmtId="165" fontId="15" fillId="2" borderId="3" xfId="0" applyNumberFormat="1" applyFont="1" applyFill="1" applyBorder="1" applyAlignment="1">
      <alignment horizontal="center" vertical="top" wrapText="1"/>
    </xf>
    <xf numFmtId="0" fontId="20" fillId="2" borderId="3" xfId="0" applyFont="1" applyFill="1" applyBorder="1" applyAlignment="1">
      <alignment vertical="top" wrapText="1"/>
    </xf>
    <xf numFmtId="1" fontId="16" fillId="0" borderId="7" xfId="0" applyNumberFormat="1" applyFont="1" applyBorder="1" applyAlignment="1">
      <alignment vertical="top"/>
    </xf>
    <xf numFmtId="1" fontId="15" fillId="0" borderId="3" xfId="0" applyNumberFormat="1" applyFont="1" applyFill="1" applyBorder="1" applyAlignment="1">
      <alignment horizontal="center" vertical="top" wrapText="1"/>
    </xf>
    <xf numFmtId="1" fontId="16" fillId="0" borderId="3" xfId="0" applyNumberFormat="1" applyFont="1" applyBorder="1" applyAlignment="1">
      <alignment vertical="top"/>
    </xf>
    <xf numFmtId="1" fontId="2" fillId="0" borderId="0" xfId="0" applyNumberFormat="1" applyFont="1" applyAlignment="1"/>
    <xf numFmtId="1" fontId="0" fillId="0" borderId="0" xfId="0" applyNumberFormat="1" applyAlignment="1"/>
    <xf numFmtId="1" fontId="16" fillId="0" borderId="0" xfId="0" applyNumberFormat="1" applyFont="1" applyAlignment="1">
      <alignment vertical="top"/>
    </xf>
    <xf numFmtId="165" fontId="7" fillId="0" borderId="0" xfId="0" applyNumberFormat="1" applyFont="1" applyBorder="1"/>
    <xf numFmtId="0" fontId="16" fillId="0" borderId="12" xfId="0" applyFont="1" applyBorder="1" applyAlignment="1">
      <alignment vertical="top"/>
    </xf>
    <xf numFmtId="0" fontId="15" fillId="3" borderId="12" xfId="0" applyFont="1" applyFill="1" applyBorder="1" applyAlignment="1">
      <alignment horizontal="left" vertical="top" wrapText="1"/>
    </xf>
    <xf numFmtId="0" fontId="15" fillId="3" borderId="12" xfId="0" applyFont="1" applyFill="1" applyBorder="1" applyAlignment="1">
      <alignment horizontal="right" vertical="top" wrapText="1"/>
    </xf>
    <xf numFmtId="0" fontId="15" fillId="2" borderId="12" xfId="0" applyFont="1" applyFill="1" applyBorder="1" applyAlignment="1">
      <alignment horizontal="center" vertical="top" wrapText="1"/>
    </xf>
    <xf numFmtId="165" fontId="15" fillId="2" borderId="12" xfId="0" applyNumberFormat="1" applyFont="1" applyFill="1" applyBorder="1" applyAlignment="1">
      <alignment horizontal="center" vertical="top" wrapText="1"/>
    </xf>
    <xf numFmtId="0" fontId="20" fillId="2" borderId="12" xfId="0" applyFont="1" applyFill="1" applyBorder="1" applyAlignment="1">
      <alignment vertical="top" wrapText="1"/>
    </xf>
    <xf numFmtId="0" fontId="16" fillId="2" borderId="12" xfId="0" applyFont="1" applyFill="1" applyBorder="1" applyAlignment="1">
      <alignment vertical="top" wrapText="1"/>
    </xf>
    <xf numFmtId="165" fontId="16" fillId="0" borderId="12" xfId="0" applyNumberFormat="1" applyFont="1" applyBorder="1" applyAlignment="1">
      <alignment vertical="top"/>
    </xf>
    <xf numFmtId="0" fontId="17" fillId="2" borderId="12" xfId="0" applyFont="1" applyFill="1" applyBorder="1" applyAlignment="1">
      <alignment vertical="top" wrapText="1"/>
    </xf>
    <xf numFmtId="0" fontId="16" fillId="2" borderId="12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left" vertical="top" wrapText="1"/>
    </xf>
    <xf numFmtId="165" fontId="17" fillId="0" borderId="12" xfId="0" applyNumberFormat="1" applyFont="1" applyBorder="1" applyAlignment="1">
      <alignment vertical="top"/>
    </xf>
    <xf numFmtId="0" fontId="1" fillId="0" borderId="0" xfId="0" applyFont="1"/>
    <xf numFmtId="0" fontId="16" fillId="0" borderId="0" xfId="0" applyFont="1" applyBorder="1"/>
    <xf numFmtId="0" fontId="16" fillId="0" borderId="0" xfId="0" applyFont="1" applyBorder="1" applyAlignment="1">
      <alignment vertical="top"/>
    </xf>
    <xf numFmtId="0" fontId="17" fillId="0" borderId="0" xfId="0" applyFont="1" applyBorder="1" applyAlignment="1">
      <alignment vertical="top"/>
    </xf>
    <xf numFmtId="0" fontId="0" fillId="0" borderId="3" xfId="0" quotePrefix="1" applyNumberFormat="1" applyBorder="1"/>
    <xf numFmtId="0" fontId="16" fillId="0" borderId="3" xfId="0" applyNumberFormat="1" applyFont="1" applyBorder="1"/>
    <xf numFmtId="0" fontId="8" fillId="0" borderId="13" xfId="0" applyNumberFormat="1" applyFont="1" applyFill="1" applyBorder="1" applyAlignment="1">
      <alignment horizontal="left" vertical="top" wrapText="1"/>
    </xf>
    <xf numFmtId="0" fontId="8" fillId="0" borderId="14" xfId="0" applyFont="1" applyFill="1" applyBorder="1" applyAlignment="1">
      <alignment wrapText="1"/>
    </xf>
    <xf numFmtId="3" fontId="8" fillId="0" borderId="15" xfId="0" applyNumberFormat="1" applyFont="1" applyFill="1" applyBorder="1" applyAlignment="1">
      <alignment horizontal="center" wrapText="1"/>
    </xf>
    <xf numFmtId="0" fontId="8" fillId="0" borderId="16" xfId="0" applyFont="1" applyFill="1" applyBorder="1" applyAlignment="1">
      <alignment wrapText="1"/>
    </xf>
    <xf numFmtId="2" fontId="8" fillId="0" borderId="17" xfId="0" applyNumberFormat="1" applyFont="1" applyFill="1" applyBorder="1" applyAlignment="1">
      <alignment horizontal="center" wrapText="1"/>
    </xf>
    <xf numFmtId="2" fontId="8" fillId="0" borderId="18" xfId="0" applyNumberFormat="1" applyFont="1" applyFill="1" applyBorder="1" applyAlignment="1">
      <alignment wrapText="1"/>
    </xf>
    <xf numFmtId="0" fontId="8" fillId="0" borderId="17" xfId="0" applyFont="1" applyFill="1" applyBorder="1" applyAlignment="1">
      <alignment wrapText="1"/>
    </xf>
    <xf numFmtId="2" fontId="8" fillId="0" borderId="18" xfId="0" applyNumberFormat="1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wrapText="1"/>
    </xf>
    <xf numFmtId="3" fontId="7" fillId="0" borderId="15" xfId="0" applyNumberFormat="1" applyFont="1" applyFill="1" applyBorder="1" applyAlignment="1">
      <alignment vertical="top" wrapText="1"/>
    </xf>
    <xf numFmtId="3" fontId="12" fillId="0" borderId="17" xfId="0" applyNumberFormat="1" applyFont="1" applyFill="1" applyBorder="1" applyAlignment="1">
      <alignment horizontal="center" wrapText="1"/>
    </xf>
    <xf numFmtId="2" fontId="12" fillId="0" borderId="17" xfId="0" applyNumberFormat="1" applyFont="1" applyFill="1" applyBorder="1" applyAlignment="1">
      <alignment horizontal="center" wrapText="1"/>
    </xf>
    <xf numFmtId="2" fontId="12" fillId="0" borderId="18" xfId="0" applyNumberFormat="1" applyFont="1" applyFill="1" applyBorder="1" applyAlignment="1">
      <alignment horizontal="center" wrapText="1"/>
    </xf>
    <xf numFmtId="3" fontId="12" fillId="0" borderId="15" xfId="0" applyNumberFormat="1" applyFont="1" applyFill="1" applyBorder="1" applyAlignment="1">
      <alignment horizontal="center" wrapText="1"/>
    </xf>
    <xf numFmtId="0" fontId="12" fillId="0" borderId="19" xfId="0" applyFont="1" applyFill="1" applyBorder="1" applyAlignment="1">
      <alignment wrapText="1"/>
    </xf>
    <xf numFmtId="3" fontId="7" fillId="0" borderId="20" xfId="0" applyNumberFormat="1" applyFont="1" applyFill="1" applyBorder="1" applyAlignment="1">
      <alignment vertical="top" wrapText="1"/>
    </xf>
    <xf numFmtId="3" fontId="12" fillId="0" borderId="21" xfId="0" applyNumberFormat="1" applyFont="1" applyFill="1" applyBorder="1" applyAlignment="1">
      <alignment horizontal="center" wrapText="1"/>
    </xf>
    <xf numFmtId="2" fontId="12" fillId="0" borderId="21" xfId="0" applyNumberFormat="1" applyFont="1" applyFill="1" applyBorder="1" applyAlignment="1">
      <alignment horizontal="center" wrapText="1"/>
    </xf>
    <xf numFmtId="2" fontId="12" fillId="0" borderId="22" xfId="0" applyNumberFormat="1" applyFont="1" applyFill="1" applyBorder="1" applyAlignment="1">
      <alignment horizontal="center" wrapText="1"/>
    </xf>
    <xf numFmtId="3" fontId="12" fillId="0" borderId="20" xfId="0" applyNumberFormat="1" applyFont="1" applyFill="1" applyBorder="1" applyAlignment="1">
      <alignment horizontal="center" wrapText="1"/>
    </xf>
    <xf numFmtId="3" fontId="8" fillId="0" borderId="17" xfId="0" applyNumberFormat="1" applyFont="1" applyFill="1" applyBorder="1" applyAlignment="1">
      <alignment horizontal="center" wrapText="1"/>
    </xf>
    <xf numFmtId="3" fontId="8" fillId="0" borderId="23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2" fontId="8" fillId="0" borderId="0" xfId="0" applyNumberFormat="1" applyFont="1" applyFill="1" applyBorder="1" applyAlignment="1">
      <alignment horizontal="center" wrapText="1"/>
    </xf>
    <xf numFmtId="2" fontId="8" fillId="0" borderId="24" xfId="0" applyNumberFormat="1" applyFont="1" applyFill="1" applyBorder="1" applyAlignment="1">
      <alignment horizontal="center" wrapText="1"/>
    </xf>
    <xf numFmtId="0" fontId="7" fillId="0" borderId="0" xfId="0" applyFont="1" applyFill="1" applyAlignment="1"/>
    <xf numFmtId="2" fontId="7" fillId="0" borderId="0" xfId="0" applyNumberFormat="1" applyFont="1" applyFill="1"/>
    <xf numFmtId="3" fontId="7" fillId="0" borderId="0" xfId="0" applyNumberFormat="1" applyFont="1" applyAlignment="1">
      <alignment horizontal="right"/>
    </xf>
    <xf numFmtId="0" fontId="3" fillId="0" borderId="0" xfId="0" applyFont="1"/>
    <xf numFmtId="0" fontId="5" fillId="0" borderId="0" xfId="2" applyFont="1" applyBorder="1" applyAlignment="1">
      <alignment horizontal="left" vertical="top"/>
    </xf>
    <xf numFmtId="0" fontId="3" fillId="0" borderId="0" xfId="2" applyBorder="1" applyAlignment="1"/>
    <xf numFmtId="0" fontId="8" fillId="0" borderId="0" xfId="2" applyFont="1" applyAlignment="1">
      <alignment wrapText="1"/>
    </xf>
    <xf numFmtId="0" fontId="3" fillId="0" borderId="0" xfId="2" applyAlignment="1"/>
    <xf numFmtId="0" fontId="8" fillId="0" borderId="0" xfId="2" applyFont="1" applyAlignment="1">
      <alignment vertical="top" wrapText="1"/>
    </xf>
    <xf numFmtId="0" fontId="3" fillId="0" borderId="0" xfId="2" applyAlignment="1">
      <alignment vertical="top"/>
    </xf>
    <xf numFmtId="0" fontId="5" fillId="0" borderId="0" xfId="2" applyFont="1" applyBorder="1" applyAlignment="1">
      <alignment horizontal="left" vertical="top" wrapText="1"/>
    </xf>
    <xf numFmtId="0" fontId="5" fillId="2" borderId="1" xfId="2" applyFont="1" applyFill="1" applyBorder="1" applyAlignment="1">
      <alignment horizontal="left" wrapText="1"/>
    </xf>
    <xf numFmtId="0" fontId="5" fillId="2" borderId="25" xfId="2" applyFont="1" applyFill="1" applyBorder="1" applyAlignment="1">
      <alignment horizontal="left" wrapText="1"/>
    </xf>
    <xf numFmtId="0" fontId="7" fillId="0" borderId="26" xfId="2" applyFont="1" applyBorder="1" applyAlignment="1">
      <alignment horizontal="left" wrapText="1"/>
    </xf>
    <xf numFmtId="0" fontId="5" fillId="2" borderId="1" xfId="2" applyFont="1" applyFill="1" applyBorder="1" applyAlignment="1">
      <alignment horizontal="center" wrapText="1"/>
    </xf>
    <xf numFmtId="0" fontId="5" fillId="2" borderId="25" xfId="2" applyFont="1" applyFill="1" applyBorder="1" applyAlignment="1">
      <alignment horizontal="center" wrapText="1"/>
    </xf>
    <xf numFmtId="0" fontId="7" fillId="0" borderId="26" xfId="2" applyFont="1" applyBorder="1" applyAlignment="1">
      <alignment horizontal="center" wrapText="1"/>
    </xf>
    <xf numFmtId="0" fontId="5" fillId="2" borderId="3" xfId="2" applyFont="1" applyFill="1" applyBorder="1" applyAlignment="1">
      <alignment horizontal="center" vertical="top" wrapText="1"/>
    </xf>
    <xf numFmtId="0" fontId="8" fillId="0" borderId="0" xfId="1" applyFont="1" applyAlignment="1">
      <alignment wrapText="1"/>
    </xf>
    <xf numFmtId="0" fontId="8" fillId="0" borderId="0" xfId="0" applyFont="1" applyAlignment="1"/>
    <xf numFmtId="0" fontId="7" fillId="0" borderId="0" xfId="0" applyFont="1" applyAlignment="1"/>
    <xf numFmtId="164" fontId="8" fillId="0" borderId="0" xfId="0" applyNumberFormat="1" applyFont="1" applyAlignment="1">
      <alignment horizontal="center"/>
    </xf>
    <xf numFmtId="0" fontId="14" fillId="0" borderId="0" xfId="0" quotePrefix="1" applyFont="1" applyAlignment="1">
      <alignment horizontal="left" vertical="top" wrapText="1"/>
    </xf>
    <xf numFmtId="0" fontId="7" fillId="0" borderId="0" xfId="0" quotePrefix="1" applyFont="1" applyAlignment="1">
      <alignment horizontal="left" vertical="top" wrapText="1"/>
    </xf>
    <xf numFmtId="0" fontId="7" fillId="0" borderId="0" xfId="1" applyFont="1" applyAlignment="1">
      <alignment wrapText="1"/>
    </xf>
    <xf numFmtId="164" fontId="7" fillId="0" borderId="0" xfId="1" applyNumberFormat="1" applyFont="1" applyAlignment="1">
      <alignment wrapText="1"/>
    </xf>
    <xf numFmtId="164" fontId="7" fillId="0" borderId="0" xfId="0" applyNumberFormat="1" applyFont="1" applyAlignment="1"/>
    <xf numFmtId="0" fontId="12" fillId="0" borderId="0" xfId="0" applyFont="1" applyAlignment="1">
      <alignment wrapText="1"/>
    </xf>
    <xf numFmtId="0" fontId="12" fillId="0" borderId="0" xfId="0" applyFont="1" applyAlignment="1"/>
    <xf numFmtId="0" fontId="14" fillId="0" borderId="0" xfId="1" applyFont="1" applyAlignment="1">
      <alignment wrapText="1"/>
    </xf>
    <xf numFmtId="0" fontId="0" fillId="0" borderId="0" xfId="0" applyAlignment="1"/>
    <xf numFmtId="0" fontId="8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7" fillId="0" borderId="0" xfId="1" applyFont="1" applyAlignment="1"/>
    <xf numFmtId="3" fontId="7" fillId="0" borderId="0" xfId="1" applyNumberFormat="1" applyFont="1" applyAlignment="1"/>
    <xf numFmtId="0" fontId="2" fillId="0" borderId="0" xfId="0" applyFont="1" applyAlignment="1"/>
    <xf numFmtId="0" fontId="5" fillId="0" borderId="27" xfId="0" applyFont="1" applyBorder="1" applyAlignment="1">
      <alignment horizontal="left" vertical="top" wrapText="1"/>
    </xf>
    <xf numFmtId="0" fontId="7" fillId="0" borderId="28" xfId="0" applyFont="1" applyBorder="1" applyAlignment="1">
      <alignment vertical="top"/>
    </xf>
    <xf numFmtId="0" fontId="15" fillId="3" borderId="3" xfId="0" applyFont="1" applyFill="1" applyBorder="1" applyAlignment="1">
      <alignment horizontal="center" vertical="top" wrapText="1"/>
    </xf>
    <xf numFmtId="0" fontId="15" fillId="3" borderId="29" xfId="0" applyFont="1" applyFill="1" applyBorder="1" applyAlignment="1">
      <alignment horizontal="center" vertical="top" wrapText="1"/>
    </xf>
    <xf numFmtId="0" fontId="15" fillId="3" borderId="30" xfId="0" applyFont="1" applyFill="1" applyBorder="1" applyAlignment="1">
      <alignment horizontal="center" vertical="top" wrapText="1"/>
    </xf>
    <xf numFmtId="0" fontId="15" fillId="3" borderId="31" xfId="0" applyFont="1" applyFill="1" applyBorder="1" applyAlignment="1">
      <alignment horizontal="center" vertical="top" wrapText="1"/>
    </xf>
    <xf numFmtId="0" fontId="5" fillId="0" borderId="32" xfId="0" applyFont="1" applyBorder="1" applyAlignment="1">
      <alignment vertical="top" wrapText="1"/>
    </xf>
    <xf numFmtId="0" fontId="7" fillId="0" borderId="8" xfId="0" applyFont="1" applyBorder="1" applyAlignment="1">
      <alignment vertical="top"/>
    </xf>
    <xf numFmtId="0" fontId="5" fillId="0" borderId="33" xfId="0" applyFont="1" applyBorder="1" applyAlignment="1">
      <alignment vertical="top" wrapText="1"/>
    </xf>
    <xf numFmtId="0" fontId="0" fillId="0" borderId="33" xfId="0" applyBorder="1" applyAlignment="1"/>
    <xf numFmtId="0" fontId="15" fillId="2" borderId="3" xfId="0" applyFont="1" applyFill="1" applyBorder="1" applyAlignment="1">
      <alignment horizontal="center" vertical="top" wrapText="1"/>
    </xf>
    <xf numFmtId="0" fontId="15" fillId="0" borderId="34" xfId="0" applyFont="1" applyBorder="1" applyAlignment="1">
      <alignment vertical="top"/>
    </xf>
    <xf numFmtId="0" fontId="16" fillId="0" borderId="34" xfId="0" applyFont="1" applyBorder="1" applyAlignment="1">
      <alignment vertical="top"/>
    </xf>
    <xf numFmtId="0" fontId="15" fillId="2" borderId="35" xfId="0" applyFont="1" applyFill="1" applyBorder="1" applyAlignment="1">
      <alignment horizontal="left" vertical="top" wrapText="1"/>
    </xf>
    <xf numFmtId="0" fontId="15" fillId="2" borderId="36" xfId="0" applyFont="1" applyFill="1" applyBorder="1" applyAlignment="1">
      <alignment horizontal="left" vertical="top" wrapText="1"/>
    </xf>
    <xf numFmtId="0" fontId="15" fillId="2" borderId="37" xfId="0" applyFont="1" applyFill="1" applyBorder="1" applyAlignment="1">
      <alignment horizontal="left" vertical="top" wrapText="1"/>
    </xf>
    <xf numFmtId="0" fontId="0" fillId="0" borderId="33" xfId="0" applyBorder="1" applyAlignment="1">
      <alignment vertical="top"/>
    </xf>
    <xf numFmtId="0" fontId="15" fillId="0" borderId="12" xfId="0" applyFont="1" applyBorder="1" applyAlignment="1">
      <alignment vertical="top"/>
    </xf>
    <xf numFmtId="0" fontId="16" fillId="0" borderId="12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15" fillId="3" borderId="12" xfId="0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horizontal="center" vertical="top" wrapText="1"/>
    </xf>
    <xf numFmtId="0" fontId="16" fillId="0" borderId="0" xfId="0" applyFont="1" applyAlignment="1"/>
    <xf numFmtId="0" fontId="15" fillId="0" borderId="0" xfId="0" applyFont="1" applyAlignment="1">
      <alignment vertical="top" wrapText="1"/>
    </xf>
    <xf numFmtId="0" fontId="8" fillId="0" borderId="0" xfId="1" applyFont="1" applyBorder="1" applyAlignment="1">
      <alignment wrapText="1"/>
    </xf>
    <xf numFmtId="0" fontId="8" fillId="0" borderId="0" xfId="0" applyFont="1" applyBorder="1" applyAlignment="1"/>
    <xf numFmtId="0" fontId="7" fillId="0" borderId="0" xfId="0" applyFont="1" applyBorder="1" applyAlignment="1"/>
    <xf numFmtId="2" fontId="8" fillId="0" borderId="0" xfId="0" applyNumberFormat="1" applyFont="1" applyBorder="1" applyAlignment="1">
      <alignment horizontal="center"/>
    </xf>
    <xf numFmtId="0" fontId="12" fillId="0" borderId="0" xfId="0" applyFont="1" applyBorder="1" applyAlignment="1"/>
    <xf numFmtId="0" fontId="8" fillId="0" borderId="0" xfId="1" applyFont="1" applyBorder="1" applyAlignment="1">
      <alignment horizontal="left" wrapText="1"/>
    </xf>
    <xf numFmtId="0" fontId="8" fillId="0" borderId="38" xfId="0" applyFont="1" applyFill="1" applyBorder="1" applyAlignment="1">
      <alignment horizontal="center" wrapText="1"/>
    </xf>
    <xf numFmtId="0" fontId="8" fillId="0" borderId="39" xfId="0" applyFont="1" applyFill="1" applyBorder="1" applyAlignment="1">
      <alignment horizontal="center" wrapText="1"/>
    </xf>
    <xf numFmtId="2" fontId="8" fillId="0" borderId="39" xfId="0" applyNumberFormat="1" applyFont="1" applyFill="1" applyBorder="1" applyAlignment="1">
      <alignment horizontal="center" wrapText="1"/>
    </xf>
    <xf numFmtId="2" fontId="8" fillId="0" borderId="40" xfId="0" applyNumberFormat="1" applyFont="1" applyFill="1" applyBorder="1" applyAlignment="1">
      <alignment horizontal="center" wrapText="1"/>
    </xf>
    <xf numFmtId="0" fontId="7" fillId="0" borderId="0" xfId="0" applyFont="1" applyFill="1" applyAlignment="1"/>
    <xf numFmtId="0" fontId="8" fillId="0" borderId="38" xfId="0" applyNumberFormat="1" applyFont="1" applyFill="1" applyBorder="1" applyAlignment="1">
      <alignment horizontal="center" vertical="top" wrapText="1"/>
    </xf>
    <xf numFmtId="0" fontId="8" fillId="0" borderId="39" xfId="0" applyNumberFormat="1" applyFont="1" applyFill="1" applyBorder="1" applyAlignment="1">
      <alignment horizontal="center" vertical="top" wrapText="1"/>
    </xf>
    <xf numFmtId="0" fontId="8" fillId="0" borderId="40" xfId="0" applyNumberFormat="1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left" vertical="top" wrapText="1"/>
    </xf>
    <xf numFmtId="0" fontId="12" fillId="0" borderId="0" xfId="2" applyFont="1"/>
    <xf numFmtId="0" fontId="12" fillId="0" borderId="0" xfId="0" applyFont="1"/>
    <xf numFmtId="0" fontId="21" fillId="0" borderId="0" xfId="0" applyFont="1"/>
    <xf numFmtId="0" fontId="22" fillId="0" borderId="0" xfId="0" applyFont="1" applyAlignment="1">
      <alignment vertical="top"/>
    </xf>
    <xf numFmtId="0" fontId="22" fillId="0" borderId="0" xfId="0" applyFont="1"/>
    <xf numFmtId="0" fontId="12" fillId="0" borderId="0" xfId="0" applyFont="1" applyAlignment="1">
      <alignment vertical="top"/>
    </xf>
    <xf numFmtId="0" fontId="12" fillId="0" borderId="0" xfId="0" applyFont="1" applyBorder="1"/>
    <xf numFmtId="0" fontId="12" fillId="0" borderId="0" xfId="0" applyFont="1" applyFill="1"/>
  </cellXfs>
  <cellStyles count="3">
    <cellStyle name="Normal" xfId="0" builtinId="0"/>
    <cellStyle name="Normal_CLAB_ICU" xfId="1"/>
    <cellStyle name="Normal_NHSN 2007 Repor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A17" sqref="A17"/>
    </sheetView>
  </sheetViews>
  <sheetFormatPr defaultRowHeight="12.75"/>
  <cols>
    <col min="1" max="1" width="29" style="2" customWidth="1"/>
    <col min="2" max="2" width="14.7109375" style="2" customWidth="1"/>
    <col min="3" max="3" width="14.28515625" style="2" customWidth="1"/>
    <col min="4" max="4" width="14.5703125" style="2" customWidth="1"/>
    <col min="5" max="5" width="14" style="2" customWidth="1"/>
    <col min="6" max="6" width="10.7109375" style="2" customWidth="1"/>
    <col min="7" max="16384" width="9.140625" style="2"/>
  </cols>
  <sheetData>
    <row r="1" spans="1:6" ht="22.5" customHeight="1">
      <c r="A1" s="221" t="s">
        <v>3</v>
      </c>
      <c r="B1" s="221"/>
      <c r="C1" s="221"/>
      <c r="D1" s="222"/>
      <c r="E1" s="222"/>
      <c r="F1" s="222"/>
    </row>
    <row r="2" spans="1:6" ht="13.5" thickBot="1">
      <c r="A2" s="3" t="s">
        <v>4</v>
      </c>
      <c r="B2" s="4" t="s">
        <v>5</v>
      </c>
    </row>
    <row r="3" spans="1:6">
      <c r="A3" s="5" t="s">
        <v>6</v>
      </c>
      <c r="B3" s="6" t="s">
        <v>571</v>
      </c>
    </row>
    <row r="4" spans="1:6" ht="25.5">
      <c r="A4" s="7" t="s">
        <v>7</v>
      </c>
      <c r="B4" s="8" t="s">
        <v>572</v>
      </c>
    </row>
    <row r="5" spans="1:6">
      <c r="A5" s="9" t="s">
        <v>8</v>
      </c>
      <c r="B5" s="10" t="s">
        <v>522</v>
      </c>
    </row>
    <row r="6" spans="1:6">
      <c r="A6" s="9" t="s">
        <v>9</v>
      </c>
      <c r="B6" s="10" t="s">
        <v>10</v>
      </c>
    </row>
    <row r="7" spans="1:6">
      <c r="A7" s="11" t="s">
        <v>11</v>
      </c>
      <c r="B7" s="8" t="s">
        <v>12</v>
      </c>
    </row>
    <row r="8" spans="1:6">
      <c r="A8" s="11" t="s">
        <v>13</v>
      </c>
      <c r="B8" s="8" t="s">
        <v>12</v>
      </c>
    </row>
    <row r="9" spans="1:6">
      <c r="A9" s="11" t="s">
        <v>14</v>
      </c>
      <c r="B9" s="8" t="s">
        <v>12</v>
      </c>
    </row>
    <row r="10" spans="1:6">
      <c r="A10" s="11" t="s">
        <v>15</v>
      </c>
      <c r="B10" s="8" t="s">
        <v>519</v>
      </c>
    </row>
    <row r="11" spans="1:6">
      <c r="A11" s="11" t="s">
        <v>16</v>
      </c>
      <c r="B11" s="8" t="s">
        <v>17</v>
      </c>
    </row>
    <row r="12" spans="1:6">
      <c r="A12" s="7" t="s">
        <v>18</v>
      </c>
      <c r="B12" s="8" t="s">
        <v>523</v>
      </c>
    </row>
    <row r="13" spans="1:6">
      <c r="A13" s="11" t="s">
        <v>19</v>
      </c>
      <c r="B13" s="8" t="s">
        <v>22</v>
      </c>
    </row>
    <row r="14" spans="1:6" ht="13.5" thickBot="1">
      <c r="A14" s="12" t="s">
        <v>21</v>
      </c>
      <c r="B14" s="13" t="s">
        <v>524</v>
      </c>
    </row>
    <row r="15" spans="1:6">
      <c r="A15" s="14" t="s">
        <v>23</v>
      </c>
      <c r="B15" s="15" t="s">
        <v>570</v>
      </c>
    </row>
    <row r="17" spans="1:1">
      <c r="A17" s="292" t="s">
        <v>614</v>
      </c>
    </row>
  </sheetData>
  <mergeCells count="1">
    <mergeCell ref="A1:F1"/>
  </mergeCells>
  <phoneticPr fontId="4" type="noConversion"/>
  <pageMargins left="0.75" right="0.75" top="1" bottom="1" header="0.5" footer="0.5"/>
  <pageSetup scale="90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27"/>
  <sheetViews>
    <sheetView workbookViewId="0">
      <selection activeCell="A27" sqref="A27"/>
    </sheetView>
  </sheetViews>
  <sheetFormatPr defaultRowHeight="12.75"/>
  <cols>
    <col min="1" max="1" width="20.7109375" style="36" bestFit="1" customWidth="1"/>
    <col min="2" max="2" width="10.85546875" style="36" customWidth="1"/>
    <col min="3" max="3" width="9.42578125" style="43" customWidth="1"/>
    <col min="4" max="4" width="10.42578125" style="43" customWidth="1"/>
    <col min="5" max="5" width="9.140625" style="36"/>
    <col min="6" max="7" width="8.5703125" style="36" customWidth="1"/>
    <col min="8" max="8" width="9.140625" style="36"/>
    <col min="9" max="10" width="8.5703125" style="36" customWidth="1"/>
    <col min="11" max="16384" width="9.140625" style="36"/>
  </cols>
  <sheetData>
    <row r="1" spans="1:22" s="26" customFormat="1" ht="30.75" customHeight="1">
      <c r="A1" s="235" t="s">
        <v>237</v>
      </c>
      <c r="B1" s="237"/>
      <c r="C1" s="237"/>
      <c r="D1" s="237"/>
      <c r="E1" s="237"/>
      <c r="F1" s="237"/>
      <c r="G1" s="237"/>
      <c r="H1" s="237"/>
      <c r="I1" s="237"/>
      <c r="J1" s="237"/>
      <c r="K1" s="51"/>
      <c r="L1" s="57"/>
      <c r="M1" s="25"/>
      <c r="N1" s="25"/>
      <c r="O1" s="25"/>
      <c r="P1" s="25"/>
    </row>
    <row r="2" spans="1:22" s="26" customFormat="1" ht="18.75" customHeight="1">
      <c r="A2" s="235" t="s">
        <v>288</v>
      </c>
      <c r="B2" s="237"/>
      <c r="C2" s="237"/>
      <c r="D2" s="237"/>
      <c r="E2" s="237"/>
      <c r="F2" s="248" t="s">
        <v>36</v>
      </c>
      <c r="G2" s="237"/>
      <c r="H2" s="237"/>
      <c r="I2" s="237"/>
      <c r="J2" s="237"/>
      <c r="K2" s="51"/>
      <c r="L2" s="57"/>
      <c r="M2" s="25"/>
      <c r="N2" s="25"/>
      <c r="O2" s="25"/>
      <c r="P2" s="25"/>
    </row>
    <row r="3" spans="1:22" s="67" customFormat="1" ht="45" customHeight="1">
      <c r="A3" s="27" t="s">
        <v>195</v>
      </c>
      <c r="B3" s="59" t="s">
        <v>273</v>
      </c>
      <c r="C3" s="28" t="s">
        <v>213</v>
      </c>
      <c r="D3" s="28" t="s">
        <v>206</v>
      </c>
      <c r="E3" s="59" t="s">
        <v>40</v>
      </c>
      <c r="F3" s="60" t="s">
        <v>41</v>
      </c>
      <c r="G3" s="60" t="s">
        <v>42</v>
      </c>
      <c r="H3" s="60" t="s">
        <v>43</v>
      </c>
      <c r="I3" s="60" t="s">
        <v>44</v>
      </c>
      <c r="J3" s="60" t="s">
        <v>45</v>
      </c>
      <c r="K3" s="65"/>
      <c r="L3" s="66"/>
      <c r="M3" s="65"/>
      <c r="N3" s="65"/>
      <c r="O3" s="65"/>
      <c r="P3" s="65"/>
    </row>
    <row r="4" spans="1:22">
      <c r="A4" s="61" t="s">
        <v>196</v>
      </c>
      <c r="B4" s="33" t="s">
        <v>238</v>
      </c>
      <c r="C4" s="34">
        <v>98</v>
      </c>
      <c r="D4" s="34">
        <v>17084</v>
      </c>
      <c r="E4" s="35">
        <v>5.7</v>
      </c>
      <c r="F4" s="35">
        <v>0</v>
      </c>
      <c r="G4" s="35">
        <v>0</v>
      </c>
      <c r="H4" s="35">
        <v>4</v>
      </c>
      <c r="I4" s="35">
        <v>9.3000000000000007</v>
      </c>
      <c r="J4" s="35">
        <v>13.8</v>
      </c>
      <c r="K4" s="1"/>
      <c r="L4" s="1"/>
      <c r="M4" s="1"/>
      <c r="N4" s="1"/>
      <c r="O4" s="1"/>
      <c r="P4" s="1"/>
      <c r="T4" s="33"/>
      <c r="U4" s="33"/>
      <c r="V4" s="33"/>
    </row>
    <row r="5" spans="1:22">
      <c r="A5" s="61" t="s">
        <v>197</v>
      </c>
      <c r="B5" s="33" t="s">
        <v>239</v>
      </c>
      <c r="C5" s="34">
        <v>51</v>
      </c>
      <c r="D5" s="34">
        <v>16128</v>
      </c>
      <c r="E5" s="35">
        <v>3.2</v>
      </c>
      <c r="F5" s="35">
        <v>0</v>
      </c>
      <c r="G5" s="35">
        <v>0</v>
      </c>
      <c r="H5" s="35">
        <v>0</v>
      </c>
      <c r="I5" s="35">
        <v>3.5</v>
      </c>
      <c r="J5" s="35">
        <v>11.3</v>
      </c>
      <c r="K5" s="1"/>
      <c r="L5" s="1"/>
      <c r="M5" s="1"/>
      <c r="N5" s="1"/>
      <c r="O5" s="1"/>
      <c r="P5" s="1"/>
      <c r="T5" s="33"/>
      <c r="U5" s="33"/>
      <c r="V5" s="33"/>
    </row>
    <row r="6" spans="1:22">
      <c r="A6" s="64" t="s">
        <v>198</v>
      </c>
      <c r="B6" s="33" t="s">
        <v>240</v>
      </c>
      <c r="C6" s="34">
        <v>33</v>
      </c>
      <c r="D6" s="34">
        <v>19459</v>
      </c>
      <c r="E6" s="35">
        <v>1.7</v>
      </c>
      <c r="F6" s="35">
        <v>0</v>
      </c>
      <c r="G6" s="35">
        <v>0</v>
      </c>
      <c r="H6" s="35">
        <v>0</v>
      </c>
      <c r="I6" s="35">
        <v>1.5</v>
      </c>
      <c r="J6" s="35">
        <v>7.5</v>
      </c>
      <c r="K6" s="1"/>
      <c r="L6" s="1"/>
      <c r="M6" s="1"/>
      <c r="N6" s="1"/>
      <c r="O6" s="1"/>
      <c r="P6" s="1"/>
      <c r="T6" s="33"/>
      <c r="U6" s="33"/>
      <c r="V6" s="33"/>
    </row>
    <row r="7" spans="1:22">
      <c r="A7" s="64" t="s">
        <v>199</v>
      </c>
      <c r="B7" s="33" t="s">
        <v>241</v>
      </c>
      <c r="C7" s="34">
        <v>19</v>
      </c>
      <c r="D7" s="34">
        <v>18724</v>
      </c>
      <c r="E7" s="35">
        <v>1</v>
      </c>
      <c r="F7" s="35">
        <v>0</v>
      </c>
      <c r="G7" s="35">
        <v>0</v>
      </c>
      <c r="H7" s="35">
        <v>0</v>
      </c>
      <c r="I7" s="35">
        <v>0</v>
      </c>
      <c r="J7" s="35">
        <v>4.2</v>
      </c>
      <c r="K7" s="1"/>
      <c r="L7" s="1"/>
      <c r="M7" s="1"/>
      <c r="N7" s="1"/>
      <c r="O7" s="1"/>
      <c r="P7" s="1"/>
      <c r="T7" s="33"/>
      <c r="U7" s="33"/>
      <c r="V7" s="33"/>
    </row>
    <row r="8" spans="1:22">
      <c r="A8" s="64" t="s">
        <v>200</v>
      </c>
      <c r="B8" s="33" t="s">
        <v>242</v>
      </c>
      <c r="C8" s="34">
        <v>26</v>
      </c>
      <c r="D8" s="34">
        <v>25890</v>
      </c>
      <c r="E8" s="35">
        <v>1</v>
      </c>
      <c r="F8" s="35">
        <v>0</v>
      </c>
      <c r="G8" s="35">
        <v>0</v>
      </c>
      <c r="H8" s="35">
        <v>0</v>
      </c>
      <c r="I8" s="35">
        <v>0</v>
      </c>
      <c r="J8" s="35">
        <v>2.6</v>
      </c>
      <c r="K8" s="1"/>
      <c r="L8" s="1"/>
      <c r="M8" s="1"/>
      <c r="N8" s="1"/>
      <c r="O8" s="1"/>
      <c r="P8" s="1"/>
      <c r="T8" s="33"/>
      <c r="U8" s="33"/>
      <c r="V8" s="33"/>
    </row>
    <row r="11" spans="1:22" s="26" customFormat="1">
      <c r="A11" s="235" t="s">
        <v>289</v>
      </c>
      <c r="B11" s="237"/>
      <c r="C11" s="237"/>
      <c r="D11" s="237"/>
      <c r="E11" s="237"/>
      <c r="F11" s="248" t="s">
        <v>36</v>
      </c>
      <c r="G11" s="237"/>
      <c r="H11" s="237"/>
      <c r="I11" s="237"/>
      <c r="J11" s="237"/>
      <c r="K11" s="58"/>
      <c r="L11" s="57"/>
      <c r="M11" s="25"/>
      <c r="N11" s="25"/>
      <c r="O11" s="25"/>
      <c r="P11" s="25"/>
      <c r="Q11" s="25"/>
    </row>
    <row r="12" spans="1:22" s="67" customFormat="1" ht="40.5" customHeight="1">
      <c r="A12" s="27" t="s">
        <v>195</v>
      </c>
      <c r="B12" s="59" t="s">
        <v>273</v>
      </c>
      <c r="C12" s="28" t="s">
        <v>206</v>
      </c>
      <c r="D12" s="28" t="s">
        <v>65</v>
      </c>
      <c r="E12" s="59" t="s">
        <v>40</v>
      </c>
      <c r="F12" s="60" t="s">
        <v>41</v>
      </c>
      <c r="G12" s="60" t="s">
        <v>42</v>
      </c>
      <c r="H12" s="60" t="s">
        <v>43</v>
      </c>
      <c r="I12" s="60" t="s">
        <v>44</v>
      </c>
      <c r="J12" s="60" t="s">
        <v>45</v>
      </c>
    </row>
    <row r="13" spans="1:22">
      <c r="A13" s="61" t="s">
        <v>196</v>
      </c>
      <c r="B13" s="36" t="s">
        <v>526</v>
      </c>
      <c r="C13" s="34">
        <v>17084</v>
      </c>
      <c r="D13" s="34">
        <v>120726</v>
      </c>
      <c r="E13" s="37">
        <v>0.14000000000000001</v>
      </c>
      <c r="F13" s="37">
        <v>0.08</v>
      </c>
      <c r="G13" s="37">
        <v>0.11</v>
      </c>
      <c r="H13" s="37">
        <v>0.19</v>
      </c>
      <c r="I13" s="37">
        <v>0.26</v>
      </c>
      <c r="J13" s="37">
        <v>0.37</v>
      </c>
      <c r="K13" s="33"/>
      <c r="L13" s="33"/>
      <c r="M13" s="33"/>
      <c r="N13" s="33"/>
      <c r="O13" s="33"/>
      <c r="P13" s="33"/>
    </row>
    <row r="14" spans="1:22">
      <c r="A14" s="61" t="s">
        <v>197</v>
      </c>
      <c r="B14" s="36" t="s">
        <v>527</v>
      </c>
      <c r="C14" s="34">
        <v>16128</v>
      </c>
      <c r="D14" s="34">
        <v>128376</v>
      </c>
      <c r="E14" s="37">
        <v>0.13</v>
      </c>
      <c r="F14" s="37">
        <v>7.0000000000000007E-2</v>
      </c>
      <c r="G14" s="37">
        <v>0.09</v>
      </c>
      <c r="H14" s="37">
        <v>0.15</v>
      </c>
      <c r="I14" s="37">
        <v>0.2</v>
      </c>
      <c r="J14" s="37">
        <v>0.26</v>
      </c>
      <c r="K14" s="33"/>
      <c r="L14" s="33"/>
      <c r="M14" s="33"/>
      <c r="N14" s="33"/>
      <c r="O14" s="33"/>
      <c r="P14" s="33"/>
    </row>
    <row r="15" spans="1:22">
      <c r="A15" s="64" t="s">
        <v>198</v>
      </c>
      <c r="B15" s="36" t="s">
        <v>528</v>
      </c>
      <c r="C15" s="34">
        <v>19459</v>
      </c>
      <c r="D15" s="34">
        <v>201996</v>
      </c>
      <c r="E15" s="37">
        <v>0.1</v>
      </c>
      <c r="F15" s="37">
        <v>0.05</v>
      </c>
      <c r="G15" s="37">
        <v>0.08</v>
      </c>
      <c r="H15" s="37">
        <v>0.11</v>
      </c>
      <c r="I15" s="37">
        <v>0.15</v>
      </c>
      <c r="J15" s="37">
        <v>0.23</v>
      </c>
      <c r="K15" s="33"/>
      <c r="L15" s="33"/>
      <c r="M15" s="33"/>
      <c r="N15" s="33"/>
      <c r="O15" s="33"/>
      <c r="P15" s="33"/>
    </row>
    <row r="16" spans="1:22">
      <c r="A16" s="64" t="s">
        <v>199</v>
      </c>
      <c r="B16" s="36" t="s">
        <v>529</v>
      </c>
      <c r="C16" s="34">
        <v>18724</v>
      </c>
      <c r="D16" s="34">
        <v>269661</v>
      </c>
      <c r="E16" s="37">
        <v>7.0000000000000007E-2</v>
      </c>
      <c r="F16" s="37">
        <v>0.02</v>
      </c>
      <c r="G16" s="37">
        <v>0.04</v>
      </c>
      <c r="H16" s="37">
        <v>7.0000000000000007E-2</v>
      </c>
      <c r="I16" s="37">
        <v>0.11</v>
      </c>
      <c r="J16" s="37">
        <v>0.21</v>
      </c>
      <c r="K16" s="33"/>
      <c r="L16" s="33"/>
      <c r="M16" s="33"/>
      <c r="N16" s="33"/>
      <c r="O16" s="33"/>
      <c r="P16" s="33"/>
    </row>
    <row r="17" spans="1:17">
      <c r="A17" s="64" t="s">
        <v>200</v>
      </c>
      <c r="B17" s="36" t="s">
        <v>530</v>
      </c>
      <c r="C17" s="34">
        <v>25890</v>
      </c>
      <c r="D17" s="34">
        <v>208806</v>
      </c>
      <c r="E17" s="37">
        <v>0.12</v>
      </c>
      <c r="F17" s="37">
        <v>0.04</v>
      </c>
      <c r="G17" s="37">
        <v>0.06</v>
      </c>
      <c r="H17" s="37">
        <v>0.1</v>
      </c>
      <c r="I17" s="37">
        <v>0.16</v>
      </c>
      <c r="J17" s="37">
        <v>0.23</v>
      </c>
      <c r="K17" s="33"/>
      <c r="L17" s="33"/>
      <c r="M17" s="33"/>
      <c r="N17" s="33"/>
      <c r="O17" s="33"/>
      <c r="P17" s="33"/>
    </row>
    <row r="19" spans="1:17" s="26" customFormat="1" ht="12.75" customHeight="1">
      <c r="A19" s="246" t="s">
        <v>296</v>
      </c>
      <c r="B19" s="237"/>
      <c r="C19" s="237"/>
      <c r="D19" s="237"/>
      <c r="E19" s="241"/>
      <c r="F19" s="237"/>
      <c r="G19" s="237"/>
      <c r="H19" s="237"/>
      <c r="I19" s="237"/>
      <c r="J19" s="237"/>
      <c r="K19" s="25"/>
      <c r="L19" s="57"/>
      <c r="M19" s="25"/>
      <c r="N19" s="25"/>
      <c r="O19" s="25"/>
      <c r="P19" s="25"/>
      <c r="Q19" s="25"/>
    </row>
    <row r="20" spans="1:17" s="26" customFormat="1">
      <c r="A20" s="237"/>
      <c r="B20" s="237"/>
      <c r="C20" s="237"/>
      <c r="D20" s="237"/>
      <c r="E20" s="237"/>
      <c r="F20" s="237"/>
      <c r="G20" s="237"/>
      <c r="H20" s="237"/>
      <c r="I20" s="237"/>
      <c r="J20" s="237"/>
      <c r="K20" s="25"/>
      <c r="L20" s="57"/>
      <c r="M20" s="25"/>
      <c r="N20" s="25"/>
      <c r="O20" s="25"/>
      <c r="P20" s="25"/>
      <c r="Q20" s="25"/>
    </row>
    <row r="21" spans="1:17" s="26" customFormat="1">
      <c r="A21" s="249" t="s">
        <v>294</v>
      </c>
      <c r="B21" s="237"/>
      <c r="C21" s="237"/>
      <c r="D21" s="237"/>
      <c r="E21" s="237"/>
      <c r="F21" s="39"/>
      <c r="G21" s="39"/>
      <c r="H21" s="39"/>
      <c r="I21" s="39"/>
      <c r="J21" s="39"/>
      <c r="K21" s="25"/>
      <c r="L21" s="57"/>
      <c r="M21" s="25"/>
      <c r="N21" s="25"/>
      <c r="O21" s="25"/>
      <c r="P21" s="25"/>
      <c r="Q21" s="25"/>
    </row>
    <row r="22" spans="1:17" s="26" customFormat="1">
      <c r="A22" s="250"/>
      <c r="B22" s="250"/>
      <c r="C22" s="251"/>
      <c r="D22" s="250"/>
      <c r="E22" s="237"/>
      <c r="F22" s="39"/>
      <c r="G22" s="39"/>
      <c r="H22" s="39"/>
      <c r="I22" s="39"/>
      <c r="J22" s="39"/>
      <c r="K22" s="25"/>
      <c r="L22" s="57"/>
      <c r="M22" s="25"/>
      <c r="N22" s="25"/>
      <c r="O22" s="25"/>
      <c r="P22" s="25"/>
      <c r="Q22" s="25"/>
    </row>
    <row r="23" spans="1:17" s="26" customFormat="1">
      <c r="A23" s="245" t="s">
        <v>601</v>
      </c>
      <c r="B23" s="245"/>
      <c r="C23" s="245"/>
      <c r="D23" s="245"/>
      <c r="E23" s="237"/>
      <c r="F23" s="237"/>
      <c r="G23" s="237"/>
      <c r="H23" s="237"/>
      <c r="I23" s="237"/>
      <c r="J23" s="39"/>
      <c r="K23" s="25"/>
      <c r="L23" s="57"/>
      <c r="M23" s="25"/>
      <c r="N23" s="25"/>
      <c r="O23" s="25"/>
      <c r="P23" s="25"/>
      <c r="Q23" s="25"/>
    </row>
    <row r="25" spans="1:17" ht="27.75" customHeight="1">
      <c r="A25" s="239" t="s">
        <v>592</v>
      </c>
      <c r="B25" s="240"/>
      <c r="C25" s="240"/>
      <c r="D25" s="240"/>
      <c r="E25" s="240"/>
      <c r="F25" s="240"/>
      <c r="G25" s="240"/>
      <c r="H25" s="240"/>
      <c r="I25" s="240"/>
      <c r="J25" s="240"/>
    </row>
    <row r="27" spans="1:17">
      <c r="A27" s="293" t="s">
        <v>614</v>
      </c>
    </row>
  </sheetData>
  <mergeCells count="10">
    <mergeCell ref="A25:J25"/>
    <mergeCell ref="A19:D20"/>
    <mergeCell ref="E19:J20"/>
    <mergeCell ref="A21:E22"/>
    <mergeCell ref="A23:I23"/>
    <mergeCell ref="A1:J1"/>
    <mergeCell ref="A2:E2"/>
    <mergeCell ref="F2:J2"/>
    <mergeCell ref="A11:E11"/>
    <mergeCell ref="F11:J11"/>
  </mergeCells>
  <phoneticPr fontId="10" type="noConversion"/>
  <pageMargins left="0.75" right="0.75" top="1" bottom="1" header="0.5" footer="0.5"/>
  <pageSetup scale="85" orientation="portrait" r:id="rId1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W25"/>
  <sheetViews>
    <sheetView workbookViewId="0">
      <selection activeCell="A25" sqref="A25"/>
    </sheetView>
  </sheetViews>
  <sheetFormatPr defaultRowHeight="12.75"/>
  <cols>
    <col min="1" max="1" width="20.7109375" style="36" bestFit="1" customWidth="1"/>
    <col min="2" max="2" width="11.140625" style="36" customWidth="1"/>
    <col min="3" max="3" width="9.7109375" style="43" customWidth="1"/>
    <col min="4" max="4" width="10.42578125" style="43" customWidth="1"/>
    <col min="5" max="5" width="9.140625" style="36"/>
    <col min="6" max="7" width="8.5703125" style="36" customWidth="1"/>
    <col min="8" max="8" width="9.140625" style="36"/>
    <col min="9" max="10" width="8.5703125" style="36" customWidth="1"/>
    <col min="11" max="16384" width="9.140625" style="36"/>
  </cols>
  <sheetData>
    <row r="1" spans="1:23" s="26" customFormat="1" ht="30.75" customHeight="1">
      <c r="A1" s="235" t="s">
        <v>244</v>
      </c>
      <c r="B1" s="235"/>
      <c r="C1" s="236"/>
      <c r="D1" s="236"/>
      <c r="E1" s="236"/>
      <c r="F1" s="236"/>
      <c r="G1" s="236"/>
      <c r="H1" s="236"/>
      <c r="I1" s="236"/>
      <c r="J1" s="236"/>
      <c r="K1" s="25"/>
      <c r="L1" s="57"/>
      <c r="N1" s="25"/>
      <c r="O1" s="25"/>
      <c r="P1" s="25"/>
      <c r="Q1" s="25"/>
      <c r="W1" s="25"/>
    </row>
    <row r="2" spans="1:23" s="26" customFormat="1" ht="21" customHeight="1">
      <c r="A2" s="235" t="s">
        <v>279</v>
      </c>
      <c r="B2" s="235"/>
      <c r="C2" s="237"/>
      <c r="D2" s="237"/>
      <c r="E2" s="237"/>
      <c r="F2" s="248" t="s">
        <v>36</v>
      </c>
      <c r="G2" s="248"/>
      <c r="H2" s="248"/>
      <c r="I2" s="248"/>
      <c r="J2" s="248"/>
      <c r="K2" s="25"/>
      <c r="L2" s="57"/>
      <c r="N2" s="25"/>
      <c r="O2" s="25"/>
      <c r="P2" s="25"/>
      <c r="Q2" s="25"/>
      <c r="W2" s="25"/>
    </row>
    <row r="3" spans="1:23" s="67" customFormat="1" ht="27">
      <c r="A3" s="27" t="s">
        <v>195</v>
      </c>
      <c r="B3" s="59" t="s">
        <v>273</v>
      </c>
      <c r="C3" s="28" t="s">
        <v>175</v>
      </c>
      <c r="D3" s="28" t="s">
        <v>243</v>
      </c>
      <c r="E3" s="59" t="s">
        <v>40</v>
      </c>
      <c r="F3" s="60" t="s">
        <v>41</v>
      </c>
      <c r="G3" s="60" t="s">
        <v>42</v>
      </c>
      <c r="H3" s="60" t="s">
        <v>43</v>
      </c>
      <c r="I3" s="60" t="s">
        <v>44</v>
      </c>
      <c r="J3" s="60" t="s">
        <v>45</v>
      </c>
      <c r="K3" s="65"/>
      <c r="L3" s="66"/>
      <c r="N3" s="65"/>
      <c r="O3" s="65"/>
      <c r="P3" s="65"/>
      <c r="Q3" s="65"/>
      <c r="W3" s="65"/>
    </row>
    <row r="4" spans="1:23">
      <c r="A4" s="61" t="s">
        <v>196</v>
      </c>
      <c r="B4" s="33" t="s">
        <v>245</v>
      </c>
      <c r="C4" s="34">
        <v>214</v>
      </c>
      <c r="D4" s="34">
        <v>95841</v>
      </c>
      <c r="E4" s="35">
        <v>2.2000000000000002</v>
      </c>
      <c r="F4" s="35">
        <v>0</v>
      </c>
      <c r="G4" s="35">
        <v>0</v>
      </c>
      <c r="H4" s="35">
        <v>1.3</v>
      </c>
      <c r="I4" s="35">
        <v>3.1</v>
      </c>
      <c r="J4" s="35">
        <v>7.3</v>
      </c>
      <c r="U4" s="33"/>
      <c r="V4" s="33"/>
      <c r="W4" s="33"/>
    </row>
    <row r="5" spans="1:23">
      <c r="A5" s="61" t="s">
        <v>197</v>
      </c>
      <c r="B5" s="33" t="s">
        <v>246</v>
      </c>
      <c r="C5" s="34">
        <v>105</v>
      </c>
      <c r="D5" s="34">
        <v>58055</v>
      </c>
      <c r="E5" s="35">
        <v>1.8</v>
      </c>
      <c r="F5" s="35">
        <v>0</v>
      </c>
      <c r="G5" s="35">
        <v>0</v>
      </c>
      <c r="H5" s="35">
        <v>0</v>
      </c>
      <c r="I5" s="35">
        <v>3.5</v>
      </c>
      <c r="J5" s="35">
        <v>7.4</v>
      </c>
      <c r="U5" s="33"/>
      <c r="V5" s="33"/>
      <c r="W5" s="33"/>
    </row>
    <row r="6" spans="1:23">
      <c r="A6" s="64" t="s">
        <v>198</v>
      </c>
      <c r="B6" s="33" t="s">
        <v>247</v>
      </c>
      <c r="C6" s="34">
        <v>50</v>
      </c>
      <c r="D6" s="34">
        <v>36439</v>
      </c>
      <c r="E6" s="35">
        <v>1.4</v>
      </c>
      <c r="F6" s="35">
        <v>0</v>
      </c>
      <c r="G6" s="35">
        <v>0</v>
      </c>
      <c r="H6" s="35">
        <v>0</v>
      </c>
      <c r="I6" s="35">
        <v>1.4</v>
      </c>
      <c r="J6" s="35">
        <v>3.7</v>
      </c>
      <c r="U6" s="33"/>
      <c r="V6" s="33"/>
      <c r="W6" s="33"/>
    </row>
    <row r="7" spans="1:23">
      <c r="A7" s="64" t="s">
        <v>199</v>
      </c>
      <c r="B7" s="33" t="s">
        <v>248</v>
      </c>
      <c r="C7" s="34">
        <v>25</v>
      </c>
      <c r="D7" s="34">
        <v>28996</v>
      </c>
      <c r="E7" s="35">
        <v>0.9</v>
      </c>
      <c r="F7" s="35">
        <v>0</v>
      </c>
      <c r="G7" s="35">
        <v>0</v>
      </c>
      <c r="H7" s="35">
        <v>0</v>
      </c>
      <c r="I7" s="35">
        <v>0.6</v>
      </c>
      <c r="J7" s="35">
        <v>2.2000000000000002</v>
      </c>
      <c r="U7" s="33"/>
      <c r="V7" s="33"/>
      <c r="W7" s="33"/>
    </row>
    <row r="8" spans="1:23">
      <c r="A8" s="64" t="s">
        <v>200</v>
      </c>
      <c r="B8" s="33" t="s">
        <v>249</v>
      </c>
      <c r="C8" s="34">
        <v>27</v>
      </c>
      <c r="D8" s="34">
        <v>36010</v>
      </c>
      <c r="E8" s="35">
        <v>0.7</v>
      </c>
      <c r="F8" s="35">
        <v>0</v>
      </c>
      <c r="G8" s="35">
        <v>0</v>
      </c>
      <c r="H8" s="35">
        <v>0</v>
      </c>
      <c r="I8" s="35">
        <v>0</v>
      </c>
      <c r="J8" s="35">
        <v>2.1</v>
      </c>
      <c r="U8" s="33"/>
      <c r="V8" s="33"/>
      <c r="W8" s="33"/>
    </row>
    <row r="11" spans="1:23" s="26" customFormat="1">
      <c r="A11" s="235" t="s">
        <v>280</v>
      </c>
      <c r="B11" s="235"/>
      <c r="C11" s="237"/>
      <c r="D11" s="237"/>
      <c r="E11" s="248" t="s">
        <v>36</v>
      </c>
      <c r="F11" s="248"/>
      <c r="G11" s="248"/>
      <c r="H11" s="248"/>
      <c r="I11" s="248"/>
      <c r="J11" s="248"/>
      <c r="K11" s="25"/>
      <c r="L11" s="57"/>
      <c r="M11" s="25"/>
      <c r="N11" s="25"/>
      <c r="O11" s="25"/>
      <c r="P11" s="25"/>
      <c r="Q11" s="25"/>
    </row>
    <row r="12" spans="1:23" s="67" customFormat="1" ht="36.75" customHeight="1">
      <c r="A12" s="27" t="s">
        <v>195</v>
      </c>
      <c r="B12" s="59" t="s">
        <v>273</v>
      </c>
      <c r="C12" s="28" t="s">
        <v>243</v>
      </c>
      <c r="D12" s="28" t="s">
        <v>65</v>
      </c>
      <c r="E12" s="59" t="s">
        <v>40</v>
      </c>
      <c r="F12" s="60" t="s">
        <v>41</v>
      </c>
      <c r="G12" s="60" t="s">
        <v>42</v>
      </c>
      <c r="H12" s="60" t="s">
        <v>43</v>
      </c>
      <c r="I12" s="60" t="s">
        <v>44</v>
      </c>
      <c r="J12" s="60" t="s">
        <v>45</v>
      </c>
    </row>
    <row r="13" spans="1:23">
      <c r="A13" s="61" t="s">
        <v>196</v>
      </c>
      <c r="B13" s="36" t="s">
        <v>250</v>
      </c>
      <c r="C13" s="34">
        <v>95841</v>
      </c>
      <c r="D13" s="34">
        <v>203127</v>
      </c>
      <c r="E13" s="37">
        <v>0.47</v>
      </c>
      <c r="F13" s="37">
        <v>0.28999999999999998</v>
      </c>
      <c r="G13" s="37">
        <v>0.4</v>
      </c>
      <c r="H13" s="37">
        <v>0.45</v>
      </c>
      <c r="I13" s="37">
        <v>0.6</v>
      </c>
      <c r="J13" s="37">
        <v>0.77</v>
      </c>
    </row>
    <row r="14" spans="1:23">
      <c r="A14" s="61" t="s">
        <v>197</v>
      </c>
      <c r="B14" s="36" t="s">
        <v>251</v>
      </c>
      <c r="C14" s="34">
        <v>58055</v>
      </c>
      <c r="D14" s="34">
        <v>194123</v>
      </c>
      <c r="E14" s="37">
        <v>0.3</v>
      </c>
      <c r="F14" s="37">
        <v>0.14000000000000001</v>
      </c>
      <c r="G14" s="37">
        <v>0.19</v>
      </c>
      <c r="H14" s="37">
        <v>0.28000000000000003</v>
      </c>
      <c r="I14" s="37">
        <v>0.41</v>
      </c>
      <c r="J14" s="37">
        <v>0.6</v>
      </c>
    </row>
    <row r="15" spans="1:23">
      <c r="A15" s="64" t="s">
        <v>198</v>
      </c>
      <c r="B15" s="36" t="s">
        <v>252</v>
      </c>
      <c r="C15" s="34">
        <v>36439</v>
      </c>
      <c r="D15" s="34">
        <v>260592</v>
      </c>
      <c r="E15" s="37">
        <v>0.14000000000000001</v>
      </c>
      <c r="F15" s="37">
        <v>0.05</v>
      </c>
      <c r="G15" s="37">
        <v>0.08</v>
      </c>
      <c r="H15" s="37">
        <v>0.13</v>
      </c>
      <c r="I15" s="37">
        <v>0.2</v>
      </c>
      <c r="J15" s="37">
        <v>0.34</v>
      </c>
    </row>
    <row r="16" spans="1:23">
      <c r="A16" s="64" t="s">
        <v>199</v>
      </c>
      <c r="B16" s="36" t="s">
        <v>253</v>
      </c>
      <c r="C16" s="34">
        <v>28996</v>
      </c>
      <c r="D16" s="34">
        <v>324770</v>
      </c>
      <c r="E16" s="37">
        <v>0.09</v>
      </c>
      <c r="F16" s="37">
        <v>0.02</v>
      </c>
      <c r="G16" s="37">
        <v>0.03</v>
      </c>
      <c r="H16" s="37">
        <v>0.06</v>
      </c>
      <c r="I16" s="37">
        <v>0.14000000000000001</v>
      </c>
      <c r="J16" s="37">
        <v>0.26</v>
      </c>
    </row>
    <row r="17" spans="1:17">
      <c r="A17" s="64" t="s">
        <v>200</v>
      </c>
      <c r="B17" s="36" t="s">
        <v>254</v>
      </c>
      <c r="C17" s="34">
        <v>36010</v>
      </c>
      <c r="D17" s="34">
        <v>256418</v>
      </c>
      <c r="E17" s="37">
        <v>0.14000000000000001</v>
      </c>
      <c r="F17" s="37">
        <v>0.03</v>
      </c>
      <c r="G17" s="37">
        <v>0.05</v>
      </c>
      <c r="H17" s="37">
        <v>0.1</v>
      </c>
      <c r="I17" s="37">
        <v>0.19</v>
      </c>
      <c r="J17" s="37">
        <v>0.25</v>
      </c>
    </row>
    <row r="19" spans="1:17" s="26" customFormat="1">
      <c r="A19" s="246" t="s">
        <v>295</v>
      </c>
      <c r="B19" s="237"/>
      <c r="C19" s="237"/>
      <c r="D19" s="237"/>
      <c r="E19" s="246" t="s">
        <v>283</v>
      </c>
      <c r="F19" s="237"/>
      <c r="G19" s="237"/>
      <c r="H19" s="237"/>
      <c r="I19" s="237"/>
      <c r="J19" s="237"/>
      <c r="K19" s="25"/>
      <c r="L19" s="57"/>
      <c r="M19" s="25"/>
      <c r="N19" s="25"/>
      <c r="O19" s="25"/>
      <c r="P19" s="25"/>
      <c r="Q19" s="25"/>
    </row>
    <row r="20" spans="1:17" s="26" customFormat="1">
      <c r="A20" s="237"/>
      <c r="B20" s="237"/>
      <c r="C20" s="237"/>
      <c r="D20" s="237"/>
      <c r="E20" s="237"/>
      <c r="F20" s="237"/>
      <c r="G20" s="237"/>
      <c r="H20" s="237"/>
      <c r="I20" s="237"/>
      <c r="J20" s="237"/>
      <c r="K20" s="25"/>
      <c r="L20" s="57"/>
      <c r="M20" s="25"/>
      <c r="N20" s="25"/>
      <c r="O20" s="25"/>
      <c r="P20" s="25"/>
      <c r="Q20" s="25"/>
    </row>
    <row r="21" spans="1:17" s="26" customFormat="1">
      <c r="A21" s="245" t="s">
        <v>281</v>
      </c>
      <c r="B21" s="245"/>
      <c r="C21" s="245"/>
      <c r="D21" s="245"/>
      <c r="E21" s="247"/>
      <c r="F21" s="39"/>
      <c r="G21" s="39"/>
      <c r="H21" s="39"/>
      <c r="I21" s="39"/>
      <c r="J21" s="39"/>
      <c r="K21" s="25"/>
      <c r="L21" s="57"/>
      <c r="M21" s="25"/>
      <c r="N21" s="25"/>
      <c r="O21" s="25"/>
      <c r="P21" s="25"/>
      <c r="Q21" s="25"/>
    </row>
    <row r="23" spans="1:17" ht="30.75" customHeight="1">
      <c r="A23" s="239" t="s">
        <v>592</v>
      </c>
      <c r="B23" s="240"/>
      <c r="C23" s="240"/>
      <c r="D23" s="240"/>
      <c r="E23" s="240"/>
      <c r="F23" s="240"/>
      <c r="G23" s="240"/>
      <c r="H23" s="240"/>
      <c r="I23" s="240"/>
      <c r="J23" s="240"/>
    </row>
    <row r="25" spans="1:17">
      <c r="A25" s="293" t="s">
        <v>614</v>
      </c>
    </row>
  </sheetData>
  <mergeCells count="9">
    <mergeCell ref="A21:E21"/>
    <mergeCell ref="A23:J23"/>
    <mergeCell ref="A1:J1"/>
    <mergeCell ref="A2:E2"/>
    <mergeCell ref="F2:J2"/>
    <mergeCell ref="A11:D11"/>
    <mergeCell ref="E11:J11"/>
    <mergeCell ref="A19:D20"/>
    <mergeCell ref="E19:J20"/>
  </mergeCells>
  <phoneticPr fontId="10" type="noConversion"/>
  <pageMargins left="0.75" right="0.75" top="1" bottom="1" header="0.5" footer="0.5"/>
  <pageSetup scale="85" orientation="portrait" r:id="rId1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V25"/>
  <sheetViews>
    <sheetView workbookViewId="0">
      <selection activeCell="A25" sqref="A25"/>
    </sheetView>
  </sheetViews>
  <sheetFormatPr defaultRowHeight="12.75"/>
  <cols>
    <col min="1" max="1" width="20.7109375" style="36" bestFit="1" customWidth="1"/>
    <col min="2" max="2" width="11.140625" style="36" customWidth="1"/>
    <col min="3" max="4" width="10" style="43" customWidth="1"/>
    <col min="5" max="5" width="9.140625" style="36"/>
    <col min="6" max="7" width="8.5703125" style="36" customWidth="1"/>
    <col min="8" max="8" width="9.140625" style="36"/>
    <col min="9" max="10" width="8.5703125" style="36" customWidth="1"/>
    <col min="11" max="16384" width="9.140625" style="36"/>
  </cols>
  <sheetData>
    <row r="1" spans="1:22" s="26" customFormat="1" ht="31.5" customHeight="1">
      <c r="A1" s="235" t="s">
        <v>297</v>
      </c>
      <c r="B1" s="235"/>
      <c r="C1" s="236"/>
      <c r="D1" s="236"/>
      <c r="E1" s="236"/>
      <c r="F1" s="236"/>
      <c r="G1" s="236"/>
      <c r="H1" s="236"/>
      <c r="I1" s="236"/>
      <c r="J1" s="236"/>
      <c r="K1" s="25"/>
      <c r="L1" s="57"/>
      <c r="M1" s="25"/>
      <c r="N1" s="25"/>
      <c r="O1" s="25"/>
      <c r="P1" s="25"/>
    </row>
    <row r="2" spans="1:22" s="26" customFormat="1" ht="17.25" customHeight="1">
      <c r="A2" s="235" t="s">
        <v>279</v>
      </c>
      <c r="B2" s="235"/>
      <c r="C2" s="237"/>
      <c r="D2" s="237"/>
      <c r="E2" s="237"/>
      <c r="F2" s="248" t="s">
        <v>36</v>
      </c>
      <c r="G2" s="248"/>
      <c r="H2" s="248"/>
      <c r="I2" s="248"/>
      <c r="J2" s="248"/>
      <c r="K2" s="25"/>
      <c r="L2" s="57"/>
      <c r="M2" s="25"/>
      <c r="N2" s="25"/>
      <c r="O2" s="25"/>
      <c r="P2" s="25"/>
    </row>
    <row r="3" spans="1:22" s="67" customFormat="1" ht="27">
      <c r="A3" s="27" t="s">
        <v>195</v>
      </c>
      <c r="B3" s="59" t="s">
        <v>273</v>
      </c>
      <c r="C3" s="28" t="s">
        <v>175</v>
      </c>
      <c r="D3" s="28" t="s">
        <v>243</v>
      </c>
      <c r="E3" s="59" t="s">
        <v>40</v>
      </c>
      <c r="F3" s="60" t="s">
        <v>41</v>
      </c>
      <c r="G3" s="60" t="s">
        <v>42</v>
      </c>
      <c r="H3" s="60" t="s">
        <v>43</v>
      </c>
      <c r="I3" s="60" t="s">
        <v>44</v>
      </c>
      <c r="J3" s="60" t="s">
        <v>45</v>
      </c>
      <c r="K3" s="65"/>
      <c r="L3" s="66"/>
      <c r="M3" s="65"/>
      <c r="N3" s="65"/>
      <c r="O3" s="65"/>
      <c r="P3" s="65"/>
    </row>
    <row r="4" spans="1:22">
      <c r="A4" s="61" t="s">
        <v>196</v>
      </c>
      <c r="B4" s="33" t="s">
        <v>107</v>
      </c>
      <c r="C4" s="34">
        <v>103</v>
      </c>
      <c r="D4" s="34">
        <v>38321</v>
      </c>
      <c r="E4" s="35">
        <v>2.7</v>
      </c>
      <c r="F4" s="35">
        <v>0</v>
      </c>
      <c r="G4" s="35">
        <v>0</v>
      </c>
      <c r="H4" s="35">
        <v>1.1000000000000001</v>
      </c>
      <c r="I4" s="35">
        <v>4.7</v>
      </c>
      <c r="J4" s="35">
        <v>12.6</v>
      </c>
      <c r="T4" s="33"/>
      <c r="U4" s="33"/>
      <c r="V4" s="33"/>
    </row>
    <row r="5" spans="1:22">
      <c r="A5" s="61" t="s">
        <v>197</v>
      </c>
      <c r="B5" s="33" t="s">
        <v>255</v>
      </c>
      <c r="C5" s="34">
        <v>65</v>
      </c>
      <c r="D5" s="34">
        <v>23147</v>
      </c>
      <c r="E5" s="35">
        <v>2.8</v>
      </c>
      <c r="F5" s="35">
        <v>0</v>
      </c>
      <c r="G5" s="35">
        <v>0</v>
      </c>
      <c r="H5" s="35">
        <v>0.2</v>
      </c>
      <c r="I5" s="35">
        <v>4</v>
      </c>
      <c r="J5" s="35">
        <v>8.6</v>
      </c>
      <c r="T5" s="33"/>
      <c r="U5" s="33"/>
      <c r="V5" s="33"/>
    </row>
    <row r="6" spans="1:22">
      <c r="A6" s="64" t="s">
        <v>198</v>
      </c>
      <c r="B6" s="33" t="s">
        <v>256</v>
      </c>
      <c r="C6" s="34">
        <v>16</v>
      </c>
      <c r="D6" s="34">
        <v>15358</v>
      </c>
      <c r="E6" s="35">
        <v>1</v>
      </c>
      <c r="F6" s="35">
        <v>0</v>
      </c>
      <c r="G6" s="35">
        <v>0</v>
      </c>
      <c r="H6" s="35">
        <v>0</v>
      </c>
      <c r="I6" s="35">
        <v>0</v>
      </c>
      <c r="J6" s="35">
        <v>4</v>
      </c>
      <c r="T6" s="33"/>
      <c r="U6" s="33"/>
      <c r="V6" s="33"/>
    </row>
    <row r="7" spans="1:22">
      <c r="A7" s="64" t="s">
        <v>199</v>
      </c>
      <c r="B7" s="33" t="s">
        <v>257</v>
      </c>
      <c r="C7" s="34">
        <v>10</v>
      </c>
      <c r="D7" s="34">
        <v>12503</v>
      </c>
      <c r="E7" s="35">
        <v>0.8</v>
      </c>
      <c r="F7" s="35">
        <v>0</v>
      </c>
      <c r="G7" s="35">
        <v>0</v>
      </c>
      <c r="H7" s="35">
        <v>0</v>
      </c>
      <c r="I7" s="35">
        <v>0</v>
      </c>
      <c r="J7" s="35">
        <v>2.1</v>
      </c>
      <c r="T7" s="33"/>
      <c r="U7" s="33"/>
      <c r="V7" s="33"/>
    </row>
    <row r="8" spans="1:22">
      <c r="A8" s="64" t="s">
        <v>200</v>
      </c>
      <c r="B8" s="33" t="s">
        <v>258</v>
      </c>
      <c r="C8" s="34">
        <v>10</v>
      </c>
      <c r="D8" s="34">
        <v>16839</v>
      </c>
      <c r="E8" s="35">
        <v>0.6</v>
      </c>
      <c r="F8" s="35">
        <v>0</v>
      </c>
      <c r="G8" s="35">
        <v>0</v>
      </c>
      <c r="H8" s="35">
        <v>0</v>
      </c>
      <c r="I8" s="35">
        <v>0</v>
      </c>
      <c r="J8" s="35">
        <v>2.6</v>
      </c>
      <c r="T8" s="33"/>
      <c r="U8" s="33"/>
      <c r="V8" s="33"/>
    </row>
    <row r="9" spans="1:22">
      <c r="C9" s="43">
        <f>SUM(C4:C8)</f>
        <v>204</v>
      </c>
    </row>
    <row r="11" spans="1:22" s="26" customFormat="1">
      <c r="A11" s="235" t="s">
        <v>280</v>
      </c>
      <c r="B11" s="235"/>
      <c r="C11" s="237"/>
      <c r="D11" s="237"/>
      <c r="E11" s="248" t="s">
        <v>36</v>
      </c>
      <c r="F11" s="248"/>
      <c r="G11" s="248"/>
      <c r="H11" s="248"/>
      <c r="I11" s="248"/>
      <c r="J11" s="248"/>
      <c r="K11" s="25"/>
      <c r="L11" s="57"/>
      <c r="M11" s="25"/>
      <c r="N11" s="25"/>
      <c r="O11" s="25"/>
      <c r="P11" s="25"/>
      <c r="Q11" s="25"/>
    </row>
    <row r="12" spans="1:22" s="67" customFormat="1" ht="27">
      <c r="A12" s="27" t="s">
        <v>195</v>
      </c>
      <c r="B12" s="59" t="s">
        <v>273</v>
      </c>
      <c r="C12" s="28" t="s">
        <v>243</v>
      </c>
      <c r="D12" s="28" t="s">
        <v>65</v>
      </c>
      <c r="E12" s="59" t="s">
        <v>40</v>
      </c>
      <c r="F12" s="60" t="s">
        <v>41</v>
      </c>
      <c r="G12" s="60" t="s">
        <v>42</v>
      </c>
      <c r="H12" s="60" t="s">
        <v>43</v>
      </c>
      <c r="I12" s="60" t="s">
        <v>44</v>
      </c>
      <c r="J12" s="60" t="s">
        <v>45</v>
      </c>
    </row>
    <row r="13" spans="1:22">
      <c r="A13" s="61" t="s">
        <v>196</v>
      </c>
      <c r="B13" s="36" t="s">
        <v>259</v>
      </c>
      <c r="C13" s="34">
        <v>38321</v>
      </c>
      <c r="D13" s="34">
        <v>86680</v>
      </c>
      <c r="E13" s="37">
        <v>0.44</v>
      </c>
      <c r="F13" s="37">
        <v>0.28000000000000003</v>
      </c>
      <c r="G13" s="37">
        <v>0.34</v>
      </c>
      <c r="H13" s="37">
        <v>0.48</v>
      </c>
      <c r="I13" s="37">
        <v>0.57999999999999996</v>
      </c>
      <c r="J13" s="37">
        <v>0.75</v>
      </c>
    </row>
    <row r="14" spans="1:22">
      <c r="A14" s="61" t="s">
        <v>197</v>
      </c>
      <c r="B14" s="36" t="s">
        <v>260</v>
      </c>
      <c r="C14" s="34">
        <v>23147</v>
      </c>
      <c r="D14" s="34">
        <v>78224</v>
      </c>
      <c r="E14" s="37">
        <v>0.3</v>
      </c>
      <c r="F14" s="37">
        <v>0.13</v>
      </c>
      <c r="G14" s="37">
        <v>0.2</v>
      </c>
      <c r="H14" s="37">
        <v>0.28000000000000003</v>
      </c>
      <c r="I14" s="37">
        <v>0.37</v>
      </c>
      <c r="J14" s="37">
        <v>0.47</v>
      </c>
    </row>
    <row r="15" spans="1:22">
      <c r="A15" s="64" t="s">
        <v>198</v>
      </c>
      <c r="B15" s="36" t="s">
        <v>261</v>
      </c>
      <c r="C15" s="34">
        <v>15358</v>
      </c>
      <c r="D15" s="34">
        <v>115307</v>
      </c>
      <c r="E15" s="37">
        <v>0.13</v>
      </c>
      <c r="F15" s="37">
        <v>0.05</v>
      </c>
      <c r="G15" s="37">
        <v>7.0000000000000007E-2</v>
      </c>
      <c r="H15" s="37">
        <v>0.11</v>
      </c>
      <c r="I15" s="37">
        <v>0.18</v>
      </c>
      <c r="J15" s="37">
        <v>0.27</v>
      </c>
    </row>
    <row r="16" spans="1:22">
      <c r="A16" s="64" t="s">
        <v>199</v>
      </c>
      <c r="B16" s="36" t="s">
        <v>262</v>
      </c>
      <c r="C16" s="34">
        <v>12503</v>
      </c>
      <c r="D16" s="34">
        <v>147933</v>
      </c>
      <c r="E16" s="37">
        <v>0.08</v>
      </c>
      <c r="F16" s="37">
        <v>0.02</v>
      </c>
      <c r="G16" s="37">
        <v>0.03</v>
      </c>
      <c r="H16" s="37">
        <v>0.05</v>
      </c>
      <c r="I16" s="37">
        <v>0.11</v>
      </c>
      <c r="J16" s="37">
        <v>0.2</v>
      </c>
    </row>
    <row r="17" spans="1:17">
      <c r="A17" s="64" t="s">
        <v>200</v>
      </c>
      <c r="B17" s="36" t="s">
        <v>263</v>
      </c>
      <c r="C17" s="34">
        <v>16839</v>
      </c>
      <c r="D17" s="34">
        <v>119087</v>
      </c>
      <c r="E17" s="37">
        <v>0.14000000000000001</v>
      </c>
      <c r="F17" s="37">
        <v>0.03</v>
      </c>
      <c r="G17" s="37">
        <v>0.05</v>
      </c>
      <c r="H17" s="37">
        <v>0.1</v>
      </c>
      <c r="I17" s="37">
        <v>0.14000000000000001</v>
      </c>
      <c r="J17" s="37">
        <v>0.26</v>
      </c>
    </row>
    <row r="19" spans="1:17" s="26" customFormat="1">
      <c r="A19" s="246" t="s">
        <v>295</v>
      </c>
      <c r="B19" s="237"/>
      <c r="C19" s="237"/>
      <c r="D19" s="237"/>
      <c r="E19" s="246" t="s">
        <v>283</v>
      </c>
      <c r="F19" s="237"/>
      <c r="G19" s="237"/>
      <c r="H19" s="237"/>
      <c r="I19" s="237"/>
      <c r="J19" s="237"/>
      <c r="K19" s="25"/>
      <c r="L19" s="57"/>
      <c r="M19" s="25"/>
      <c r="N19" s="25"/>
      <c r="O19" s="25"/>
      <c r="P19" s="25"/>
      <c r="Q19" s="25"/>
    </row>
    <row r="20" spans="1:17" s="26" customFormat="1">
      <c r="A20" s="237"/>
      <c r="B20" s="237"/>
      <c r="C20" s="237"/>
      <c r="D20" s="237"/>
      <c r="E20" s="237"/>
      <c r="F20" s="237"/>
      <c r="G20" s="237"/>
      <c r="H20" s="237"/>
      <c r="I20" s="237"/>
      <c r="J20" s="237"/>
      <c r="K20" s="25"/>
      <c r="L20" s="57"/>
      <c r="M20" s="25"/>
      <c r="N20" s="25"/>
      <c r="O20" s="25"/>
      <c r="P20" s="25"/>
      <c r="Q20" s="25"/>
    </row>
    <row r="21" spans="1:17" s="26" customFormat="1">
      <c r="A21" s="245" t="s">
        <v>298</v>
      </c>
      <c r="B21" s="245"/>
      <c r="C21" s="245"/>
      <c r="D21" s="245"/>
      <c r="E21" s="247"/>
      <c r="F21" s="39"/>
      <c r="G21" s="39"/>
      <c r="H21" s="39"/>
      <c r="I21" s="39"/>
      <c r="J21" s="39"/>
      <c r="K21" s="25"/>
      <c r="L21" s="57"/>
      <c r="M21" s="25"/>
      <c r="N21" s="25"/>
      <c r="O21" s="25"/>
      <c r="P21" s="25"/>
      <c r="Q21" s="25"/>
    </row>
    <row r="23" spans="1:17" ht="29.25" customHeight="1">
      <c r="A23" s="239" t="s">
        <v>592</v>
      </c>
      <c r="B23" s="240"/>
      <c r="C23" s="240"/>
      <c r="D23" s="240"/>
      <c r="E23" s="240"/>
      <c r="F23" s="240"/>
      <c r="G23" s="240"/>
      <c r="H23" s="240"/>
      <c r="I23" s="240"/>
      <c r="J23" s="240"/>
    </row>
    <row r="25" spans="1:17">
      <c r="A25" s="293" t="s">
        <v>614</v>
      </c>
    </row>
  </sheetData>
  <mergeCells count="9">
    <mergeCell ref="A21:E21"/>
    <mergeCell ref="A23:J23"/>
    <mergeCell ref="A1:J1"/>
    <mergeCell ref="A2:E2"/>
    <mergeCell ref="F2:J2"/>
    <mergeCell ref="A11:D11"/>
    <mergeCell ref="E11:J11"/>
    <mergeCell ref="A19:D20"/>
    <mergeCell ref="E19:J20"/>
  </mergeCells>
  <phoneticPr fontId="10" type="noConversion"/>
  <pageMargins left="0.75" right="0.75" top="1" bottom="1" header="0.5" footer="0.5"/>
  <pageSetup scale="85" orientation="portrait" r:id="rId1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H47"/>
  <sheetViews>
    <sheetView workbookViewId="0">
      <pane ySplit="4" topLeftCell="A26" activePane="bottomLeft" state="frozen"/>
      <selection pane="bottomLeft" activeCell="A47" sqref="A47"/>
    </sheetView>
  </sheetViews>
  <sheetFormatPr defaultRowHeight="12"/>
  <cols>
    <col min="1" max="1" width="37.7109375" style="104" customWidth="1"/>
    <col min="2" max="2" width="8.7109375" style="121" customWidth="1"/>
    <col min="3" max="3" width="8.7109375" style="126" customWidth="1"/>
    <col min="4" max="4" width="8.7109375" style="121" customWidth="1"/>
    <col min="5" max="5" width="8.7109375" style="126" customWidth="1"/>
    <col min="6" max="6" width="8.7109375" style="171" customWidth="1"/>
    <col min="7" max="7" width="8.7109375" style="126" customWidth="1"/>
    <col min="8" max="8" width="8.7109375" style="121" customWidth="1"/>
    <col min="9" max="16384" width="9.140625" style="104"/>
  </cols>
  <sheetData>
    <row r="1" spans="1:8" s="96" customFormat="1" ht="24.75" customHeight="1">
      <c r="A1" s="253" t="s">
        <v>535</v>
      </c>
      <c r="B1" s="254"/>
      <c r="C1" s="254"/>
      <c r="D1" s="254"/>
      <c r="E1" s="254"/>
      <c r="F1" s="254"/>
      <c r="G1" s="254"/>
      <c r="H1" s="254"/>
    </row>
    <row r="2" spans="1:8" s="101" customFormat="1">
      <c r="A2" s="97"/>
      <c r="B2" s="117"/>
      <c r="C2" s="99"/>
      <c r="D2" s="117"/>
      <c r="E2" s="99"/>
      <c r="F2" s="166"/>
      <c r="G2" s="99"/>
      <c r="H2" s="122"/>
    </row>
    <row r="3" spans="1:8">
      <c r="A3" s="102" t="s">
        <v>37</v>
      </c>
      <c r="B3" s="256" t="s">
        <v>531</v>
      </c>
      <c r="C3" s="258"/>
      <c r="D3" s="258"/>
      <c r="E3" s="258"/>
      <c r="F3" s="258"/>
      <c r="G3" s="257"/>
      <c r="H3" s="123" t="s">
        <v>23</v>
      </c>
    </row>
    <row r="4" spans="1:8" ht="12" customHeight="1">
      <c r="A4" s="105"/>
      <c r="B4" s="255" t="s">
        <v>532</v>
      </c>
      <c r="C4" s="255"/>
      <c r="D4" s="255" t="s">
        <v>536</v>
      </c>
      <c r="E4" s="255"/>
      <c r="F4" s="256" t="s">
        <v>554</v>
      </c>
      <c r="G4" s="257"/>
      <c r="H4" s="124"/>
    </row>
    <row r="5" spans="1:8">
      <c r="A5" s="149" t="s">
        <v>46</v>
      </c>
      <c r="B5" s="118"/>
      <c r="C5" s="125"/>
      <c r="D5" s="118"/>
      <c r="E5" s="125"/>
      <c r="F5" s="167"/>
      <c r="G5" s="125"/>
      <c r="H5" s="124"/>
    </row>
    <row r="6" spans="1:8" ht="15" customHeight="1">
      <c r="A6" s="150" t="s">
        <v>47</v>
      </c>
      <c r="B6" s="119">
        <v>344</v>
      </c>
      <c r="C6" s="109">
        <f>(B6/H6)</f>
        <v>0.88205128205128203</v>
      </c>
      <c r="D6" s="119">
        <v>46</v>
      </c>
      <c r="E6" s="109">
        <f t="shared" ref="E6:E21" si="0">(D6/H6)</f>
        <v>0.11794871794871795</v>
      </c>
      <c r="F6" s="168"/>
      <c r="G6" s="109"/>
      <c r="H6" s="120">
        <f>SUM(B6+D6+F6)</f>
        <v>390</v>
      </c>
    </row>
    <row r="7" spans="1:8" ht="15" customHeight="1">
      <c r="A7" s="150" t="s">
        <v>48</v>
      </c>
      <c r="B7" s="119">
        <v>707</v>
      </c>
      <c r="C7" s="109">
        <f t="shared" ref="C7:C40" si="1">(B7/H7)</f>
        <v>0.80707762557077622</v>
      </c>
      <c r="D7" s="119">
        <v>169</v>
      </c>
      <c r="E7" s="109">
        <f t="shared" si="0"/>
        <v>0.19292237442922375</v>
      </c>
      <c r="F7" s="168"/>
      <c r="G7" s="109"/>
      <c r="H7" s="120">
        <f t="shared" ref="H7:H41" si="2">SUM(B7+D7+F7)</f>
        <v>876</v>
      </c>
    </row>
    <row r="8" spans="1:8" ht="24">
      <c r="A8" s="151" t="s">
        <v>57</v>
      </c>
      <c r="B8" s="119">
        <v>1232</v>
      </c>
      <c r="C8" s="109">
        <f t="shared" si="1"/>
        <v>0.87375886524822699</v>
      </c>
      <c r="D8" s="119">
        <v>178</v>
      </c>
      <c r="E8" s="109">
        <f t="shared" si="0"/>
        <v>0.12624113475177304</v>
      </c>
      <c r="F8" s="168"/>
      <c r="G8" s="109"/>
      <c r="H8" s="120">
        <f t="shared" si="2"/>
        <v>1410</v>
      </c>
    </row>
    <row r="9" spans="1:8" ht="24">
      <c r="A9" s="151" t="s">
        <v>58</v>
      </c>
      <c r="B9" s="119">
        <v>547</v>
      </c>
      <c r="C9" s="109">
        <f t="shared" si="1"/>
        <v>0.79621542940320233</v>
      </c>
      <c r="D9" s="119">
        <v>140</v>
      </c>
      <c r="E9" s="109">
        <f t="shared" si="0"/>
        <v>0.20378457059679767</v>
      </c>
      <c r="F9" s="168"/>
      <c r="G9" s="109"/>
      <c r="H9" s="120">
        <f t="shared" si="2"/>
        <v>687</v>
      </c>
    </row>
    <row r="10" spans="1:8" ht="24">
      <c r="A10" s="151" t="s">
        <v>59</v>
      </c>
      <c r="B10" s="119">
        <v>1097</v>
      </c>
      <c r="C10" s="109">
        <f t="shared" si="1"/>
        <v>0.74423337856173677</v>
      </c>
      <c r="D10" s="119">
        <v>377</v>
      </c>
      <c r="E10" s="109">
        <f t="shared" si="0"/>
        <v>0.25576662143826323</v>
      </c>
      <c r="F10" s="168"/>
      <c r="G10" s="109"/>
      <c r="H10" s="120">
        <f t="shared" si="2"/>
        <v>1474</v>
      </c>
    </row>
    <row r="11" spans="1:8" ht="24">
      <c r="A11" s="151" t="s">
        <v>60</v>
      </c>
      <c r="B11" s="119">
        <v>844</v>
      </c>
      <c r="C11" s="109">
        <f t="shared" si="1"/>
        <v>0.7469026548672566</v>
      </c>
      <c r="D11" s="119">
        <v>286</v>
      </c>
      <c r="E11" s="109">
        <f t="shared" si="0"/>
        <v>0.25309734513274335</v>
      </c>
      <c r="F11" s="168"/>
      <c r="G11" s="109"/>
      <c r="H11" s="120">
        <f t="shared" si="2"/>
        <v>1130</v>
      </c>
    </row>
    <row r="12" spans="1:8" ht="24">
      <c r="A12" s="151" t="s">
        <v>61</v>
      </c>
      <c r="B12" s="119">
        <v>1023</v>
      </c>
      <c r="C12" s="109">
        <f t="shared" si="1"/>
        <v>0.70600414078674945</v>
      </c>
      <c r="D12" s="119">
        <v>426</v>
      </c>
      <c r="E12" s="109">
        <f t="shared" si="0"/>
        <v>0.2939958592132505</v>
      </c>
      <c r="F12" s="168"/>
      <c r="G12" s="109"/>
      <c r="H12" s="120">
        <f t="shared" si="2"/>
        <v>1449</v>
      </c>
    </row>
    <row r="13" spans="1:8" ht="15" customHeight="1">
      <c r="A13" s="150" t="s">
        <v>53</v>
      </c>
      <c r="B13" s="119">
        <v>49</v>
      </c>
      <c r="C13" s="109">
        <f t="shared" si="1"/>
        <v>0.80327868852459017</v>
      </c>
      <c r="D13" s="119">
        <v>12</v>
      </c>
      <c r="E13" s="109">
        <f t="shared" si="0"/>
        <v>0.19672131147540983</v>
      </c>
      <c r="F13" s="168"/>
      <c r="G13" s="109"/>
      <c r="H13" s="120">
        <f t="shared" si="2"/>
        <v>61</v>
      </c>
    </row>
    <row r="14" spans="1:8" ht="15" customHeight="1">
      <c r="A14" s="150" t="s">
        <v>54</v>
      </c>
      <c r="B14" s="119">
        <v>305</v>
      </c>
      <c r="C14" s="109">
        <f t="shared" si="1"/>
        <v>0.77020202020202022</v>
      </c>
      <c r="D14" s="119">
        <v>91</v>
      </c>
      <c r="E14" s="109">
        <f t="shared" si="0"/>
        <v>0.22979797979797981</v>
      </c>
      <c r="F14" s="168"/>
      <c r="G14" s="109"/>
      <c r="H14" s="120">
        <f t="shared" si="2"/>
        <v>396</v>
      </c>
    </row>
    <row r="15" spans="1:8" ht="15" customHeight="1">
      <c r="A15" s="150" t="s">
        <v>50</v>
      </c>
      <c r="B15" s="119">
        <v>171</v>
      </c>
      <c r="C15" s="109">
        <f t="shared" si="1"/>
        <v>0.87692307692307692</v>
      </c>
      <c r="D15" s="119">
        <v>23</v>
      </c>
      <c r="E15" s="109">
        <f t="shared" si="0"/>
        <v>0.11794871794871795</v>
      </c>
      <c r="F15" s="168">
        <v>1</v>
      </c>
      <c r="G15" s="109">
        <f>(F15/H15)</f>
        <v>5.1282051282051282E-3</v>
      </c>
      <c r="H15" s="120">
        <f t="shared" si="2"/>
        <v>195</v>
      </c>
    </row>
    <row r="16" spans="1:8" ht="15" customHeight="1">
      <c r="A16" s="150" t="s">
        <v>52</v>
      </c>
      <c r="B16" s="119">
        <v>20</v>
      </c>
      <c r="C16" s="109">
        <f t="shared" si="1"/>
        <v>0.86956521739130432</v>
      </c>
      <c r="D16" s="119">
        <v>3</v>
      </c>
      <c r="E16" s="109">
        <f t="shared" si="0"/>
        <v>0.13043478260869565</v>
      </c>
      <c r="F16" s="168"/>
      <c r="G16" s="109" t="s">
        <v>174</v>
      </c>
      <c r="H16" s="120">
        <f t="shared" si="2"/>
        <v>23</v>
      </c>
    </row>
    <row r="17" spans="1:8" ht="15" customHeight="1">
      <c r="A17" s="190" t="s">
        <v>602</v>
      </c>
      <c r="B17" s="119">
        <v>770</v>
      </c>
      <c r="C17" s="109">
        <f t="shared" si="1"/>
        <v>0.83423618634886243</v>
      </c>
      <c r="D17" s="119">
        <v>152</v>
      </c>
      <c r="E17" s="109">
        <f t="shared" si="0"/>
        <v>0.1646803900325027</v>
      </c>
      <c r="F17" s="168">
        <v>1</v>
      </c>
      <c r="G17" s="109">
        <f>(F17/H17)</f>
        <v>1.0834236186348862E-3</v>
      </c>
      <c r="H17" s="120">
        <f t="shared" si="2"/>
        <v>923</v>
      </c>
    </row>
    <row r="18" spans="1:8" ht="15" customHeight="1">
      <c r="A18" s="150" t="s">
        <v>70</v>
      </c>
      <c r="B18" s="119">
        <v>26</v>
      </c>
      <c r="C18" s="109">
        <f t="shared" si="1"/>
        <v>0.89655172413793105</v>
      </c>
      <c r="D18" s="119">
        <v>3</v>
      </c>
      <c r="E18" s="109">
        <f t="shared" si="0"/>
        <v>0.10344827586206896</v>
      </c>
      <c r="F18" s="168"/>
      <c r="G18" s="109"/>
      <c r="H18" s="120">
        <f t="shared" si="2"/>
        <v>29</v>
      </c>
    </row>
    <row r="19" spans="1:8" ht="15" customHeight="1">
      <c r="A19" s="150" t="s">
        <v>55</v>
      </c>
      <c r="B19" s="119">
        <v>1358</v>
      </c>
      <c r="C19" s="109">
        <f t="shared" si="1"/>
        <v>0.80689245395127751</v>
      </c>
      <c r="D19" s="119">
        <v>325</v>
      </c>
      <c r="E19" s="109">
        <f t="shared" si="0"/>
        <v>0.19310754604872252</v>
      </c>
      <c r="F19" s="168"/>
      <c r="G19" s="109"/>
      <c r="H19" s="120">
        <f t="shared" si="2"/>
        <v>1683</v>
      </c>
    </row>
    <row r="20" spans="1:8" ht="15" customHeight="1">
      <c r="A20" s="150" t="s">
        <v>49</v>
      </c>
      <c r="B20" s="119">
        <v>680</v>
      </c>
      <c r="C20" s="109">
        <f t="shared" si="1"/>
        <v>0.77360637087599549</v>
      </c>
      <c r="D20" s="119">
        <v>199</v>
      </c>
      <c r="E20" s="109">
        <f t="shared" si="0"/>
        <v>0.22639362912400454</v>
      </c>
      <c r="F20" s="168"/>
      <c r="G20" s="109"/>
      <c r="H20" s="120">
        <f t="shared" si="2"/>
        <v>879</v>
      </c>
    </row>
    <row r="21" spans="1:8" ht="15" customHeight="1">
      <c r="A21" s="150" t="s">
        <v>56</v>
      </c>
      <c r="B21" s="119">
        <v>700</v>
      </c>
      <c r="C21" s="109">
        <f t="shared" si="1"/>
        <v>0.85995085995085996</v>
      </c>
      <c r="D21" s="119">
        <v>114</v>
      </c>
      <c r="E21" s="109">
        <f t="shared" si="0"/>
        <v>0.14004914004914004</v>
      </c>
      <c r="F21" s="168"/>
      <c r="G21" s="109"/>
      <c r="H21" s="120">
        <f t="shared" si="2"/>
        <v>814</v>
      </c>
    </row>
    <row r="22" spans="1:8" ht="15" customHeight="1">
      <c r="A22" s="152" t="s">
        <v>71</v>
      </c>
      <c r="B22" s="119"/>
      <c r="C22" s="109"/>
      <c r="D22" s="119"/>
      <c r="E22" s="109"/>
      <c r="F22" s="168"/>
      <c r="G22" s="109"/>
      <c r="H22" s="120"/>
    </row>
    <row r="23" spans="1:8" ht="15" customHeight="1">
      <c r="A23" s="150" t="s">
        <v>1</v>
      </c>
      <c r="B23" s="119">
        <v>239</v>
      </c>
      <c r="C23" s="109">
        <f t="shared" si="1"/>
        <v>0.79933110367892979</v>
      </c>
      <c r="D23" s="119">
        <v>60</v>
      </c>
      <c r="E23" s="109">
        <f t="shared" ref="E23:E30" si="3">(D23/H23)</f>
        <v>0.20066889632107024</v>
      </c>
      <c r="F23" s="168"/>
      <c r="G23" s="109"/>
      <c r="H23" s="120">
        <f t="shared" si="2"/>
        <v>299</v>
      </c>
    </row>
    <row r="24" spans="1:8" ht="15" customHeight="1">
      <c r="A24" s="150" t="s">
        <v>73</v>
      </c>
      <c r="B24" s="119">
        <v>14</v>
      </c>
      <c r="C24" s="109">
        <f t="shared" si="1"/>
        <v>0.63636363636363635</v>
      </c>
      <c r="D24" s="119">
        <v>8</v>
      </c>
      <c r="E24" s="109">
        <f t="shared" si="3"/>
        <v>0.36363636363636365</v>
      </c>
      <c r="F24" s="168"/>
      <c r="G24" s="109"/>
      <c r="H24" s="120">
        <f t="shared" si="2"/>
        <v>22</v>
      </c>
    </row>
    <row r="25" spans="1:8" ht="15" customHeight="1">
      <c r="A25" s="150" t="s">
        <v>72</v>
      </c>
      <c r="B25" s="119">
        <v>3</v>
      </c>
      <c r="C25" s="109">
        <f t="shared" si="1"/>
        <v>0.75</v>
      </c>
      <c r="D25" s="119">
        <v>1</v>
      </c>
      <c r="E25" s="109">
        <f t="shared" si="3"/>
        <v>0.25</v>
      </c>
      <c r="F25" s="168"/>
      <c r="G25" s="109"/>
      <c r="H25" s="120">
        <f t="shared" si="2"/>
        <v>4</v>
      </c>
    </row>
    <row r="26" spans="1:8" ht="15" customHeight="1">
      <c r="A26" s="150" t="s">
        <v>74</v>
      </c>
      <c r="B26" s="119">
        <v>4</v>
      </c>
      <c r="C26" s="109">
        <f t="shared" si="1"/>
        <v>0.66666666666666663</v>
      </c>
      <c r="D26" s="119">
        <v>2</v>
      </c>
      <c r="E26" s="109">
        <f t="shared" si="3"/>
        <v>0.33333333333333331</v>
      </c>
      <c r="F26" s="168"/>
      <c r="G26" s="109"/>
      <c r="H26" s="120">
        <f t="shared" si="2"/>
        <v>6</v>
      </c>
    </row>
    <row r="27" spans="1:8" ht="15" customHeight="1">
      <c r="A27" s="190" t="s">
        <v>589</v>
      </c>
      <c r="B27" s="119">
        <v>1</v>
      </c>
      <c r="C27" s="109">
        <f>(B27/H27)</f>
        <v>1</v>
      </c>
      <c r="D27" s="119"/>
      <c r="E27" s="109"/>
      <c r="F27" s="168"/>
      <c r="G27" s="109"/>
      <c r="H27" s="120">
        <f>SUM(B27+D27+F27)</f>
        <v>1</v>
      </c>
    </row>
    <row r="28" spans="1:8" ht="15" customHeight="1">
      <c r="A28" s="190" t="s">
        <v>588</v>
      </c>
      <c r="B28" s="119">
        <v>1</v>
      </c>
      <c r="C28" s="109">
        <f>(B28/H28)</f>
        <v>1</v>
      </c>
      <c r="D28" s="119"/>
      <c r="E28" s="109"/>
      <c r="F28" s="168"/>
      <c r="G28" s="109"/>
      <c r="H28" s="120">
        <f>SUM(B28+D28+F28)</f>
        <v>1</v>
      </c>
    </row>
    <row r="29" spans="1:8" ht="15" customHeight="1">
      <c r="A29" s="150" t="s">
        <v>68</v>
      </c>
      <c r="B29" s="119">
        <v>338</v>
      </c>
      <c r="C29" s="109">
        <f t="shared" si="1"/>
        <v>0.80094786729857825</v>
      </c>
      <c r="D29" s="119">
        <v>84</v>
      </c>
      <c r="E29" s="109">
        <f t="shared" si="3"/>
        <v>0.1990521327014218</v>
      </c>
      <c r="F29" s="168"/>
      <c r="G29" s="109"/>
      <c r="H29" s="120">
        <f t="shared" si="2"/>
        <v>422</v>
      </c>
    </row>
    <row r="30" spans="1:8" ht="15" customHeight="1">
      <c r="A30" s="150" t="s">
        <v>69</v>
      </c>
      <c r="B30" s="119">
        <v>560</v>
      </c>
      <c r="C30" s="109">
        <f t="shared" si="1"/>
        <v>0.76398362892223737</v>
      </c>
      <c r="D30" s="119">
        <v>173</v>
      </c>
      <c r="E30" s="109">
        <f t="shared" si="3"/>
        <v>0.23601637107776263</v>
      </c>
      <c r="F30" s="168"/>
      <c r="G30" s="109"/>
      <c r="H30" s="120">
        <f t="shared" si="2"/>
        <v>733</v>
      </c>
    </row>
    <row r="31" spans="1:8" ht="15" customHeight="1">
      <c r="A31" s="150" t="s">
        <v>590</v>
      </c>
      <c r="B31" s="119">
        <v>8</v>
      </c>
      <c r="C31" s="109">
        <f t="shared" si="1"/>
        <v>1</v>
      </c>
      <c r="D31" s="119"/>
      <c r="E31" s="109"/>
      <c r="F31" s="168"/>
      <c r="G31" s="109"/>
      <c r="H31" s="120">
        <f t="shared" si="2"/>
        <v>8</v>
      </c>
    </row>
    <row r="32" spans="1:8" ht="15" customHeight="1">
      <c r="A32" s="150" t="s">
        <v>54</v>
      </c>
      <c r="B32" s="119">
        <v>9</v>
      </c>
      <c r="C32" s="109">
        <f t="shared" si="1"/>
        <v>0.75</v>
      </c>
      <c r="D32" s="119">
        <v>3</v>
      </c>
      <c r="E32" s="109">
        <f t="shared" ref="E32:E38" si="4">(D32/H32)</f>
        <v>0.25</v>
      </c>
      <c r="F32" s="168"/>
      <c r="G32" s="109"/>
      <c r="H32" s="120">
        <f t="shared" si="2"/>
        <v>12</v>
      </c>
    </row>
    <row r="33" spans="1:8" ht="15" customHeight="1">
      <c r="A33" s="150" t="s">
        <v>76</v>
      </c>
      <c r="B33" s="119">
        <v>21</v>
      </c>
      <c r="C33" s="109">
        <f t="shared" si="1"/>
        <v>0.65625</v>
      </c>
      <c r="D33" s="119">
        <v>11</v>
      </c>
      <c r="E33" s="109">
        <f t="shared" si="4"/>
        <v>0.34375</v>
      </c>
      <c r="F33" s="168"/>
      <c r="G33" s="109"/>
      <c r="H33" s="120">
        <f t="shared" si="2"/>
        <v>32</v>
      </c>
    </row>
    <row r="34" spans="1:8" ht="15" customHeight="1">
      <c r="A34" s="150" t="s">
        <v>591</v>
      </c>
      <c r="B34" s="119">
        <v>72</v>
      </c>
      <c r="C34" s="109">
        <f t="shared" si="1"/>
        <v>0.70588235294117652</v>
      </c>
      <c r="D34" s="119">
        <v>30</v>
      </c>
      <c r="E34" s="109">
        <f t="shared" si="4"/>
        <v>0.29411764705882354</v>
      </c>
      <c r="F34" s="168"/>
      <c r="G34" s="109"/>
      <c r="H34" s="120">
        <f t="shared" si="2"/>
        <v>102</v>
      </c>
    </row>
    <row r="35" spans="1:8" ht="15" customHeight="1">
      <c r="A35" s="190" t="s">
        <v>525</v>
      </c>
      <c r="B35" s="119">
        <v>15</v>
      </c>
      <c r="C35" s="109">
        <f t="shared" si="1"/>
        <v>0.83333333333333337</v>
      </c>
      <c r="D35" s="119">
        <v>3</v>
      </c>
      <c r="E35" s="109">
        <f t="shared" si="4"/>
        <v>0.16666666666666666</v>
      </c>
      <c r="F35" s="168"/>
      <c r="G35" s="109"/>
      <c r="H35" s="120">
        <f t="shared" si="2"/>
        <v>18</v>
      </c>
    </row>
    <row r="36" spans="1:8" ht="15" customHeight="1">
      <c r="A36" s="150" t="s">
        <v>79</v>
      </c>
      <c r="B36" s="119">
        <v>29</v>
      </c>
      <c r="C36" s="109">
        <f t="shared" si="1"/>
        <v>0.74358974358974361</v>
      </c>
      <c r="D36" s="119">
        <v>10</v>
      </c>
      <c r="E36" s="109">
        <f t="shared" si="4"/>
        <v>0.25641025641025639</v>
      </c>
      <c r="F36" s="168"/>
      <c r="G36" s="109"/>
      <c r="H36" s="120">
        <f t="shared" si="2"/>
        <v>39</v>
      </c>
    </row>
    <row r="37" spans="1:8" ht="15" customHeight="1">
      <c r="A37" s="150" t="s">
        <v>55</v>
      </c>
      <c r="B37" s="119">
        <v>131</v>
      </c>
      <c r="C37" s="109">
        <f t="shared" si="1"/>
        <v>0.69312169312169314</v>
      </c>
      <c r="D37" s="119">
        <v>58</v>
      </c>
      <c r="E37" s="109">
        <f t="shared" si="4"/>
        <v>0.30687830687830686</v>
      </c>
      <c r="F37" s="168"/>
      <c r="G37" s="109"/>
      <c r="H37" s="120">
        <f t="shared" si="2"/>
        <v>189</v>
      </c>
    </row>
    <row r="38" spans="1:8" ht="15" customHeight="1">
      <c r="A38" s="150" t="s">
        <v>80</v>
      </c>
      <c r="B38" s="119">
        <v>6</v>
      </c>
      <c r="C38" s="109">
        <f t="shared" si="1"/>
        <v>0.46153846153846156</v>
      </c>
      <c r="D38" s="119">
        <v>7</v>
      </c>
      <c r="E38" s="109">
        <f t="shared" si="4"/>
        <v>0.53846153846153844</v>
      </c>
      <c r="F38" s="168"/>
      <c r="G38" s="109"/>
      <c r="H38" s="120">
        <f t="shared" si="2"/>
        <v>13</v>
      </c>
    </row>
    <row r="39" spans="1:8" ht="15" customHeight="1">
      <c r="A39" s="152" t="s">
        <v>83</v>
      </c>
      <c r="B39" s="119"/>
      <c r="C39" s="109"/>
      <c r="D39" s="119"/>
      <c r="E39" s="109"/>
      <c r="F39" s="168"/>
      <c r="G39" s="109"/>
      <c r="H39" s="120"/>
    </row>
    <row r="40" spans="1:8" ht="15" customHeight="1">
      <c r="A40" s="150" t="s">
        <v>84</v>
      </c>
      <c r="B40" s="119">
        <v>5</v>
      </c>
      <c r="C40" s="109">
        <f t="shared" si="1"/>
        <v>0.83333333333333337</v>
      </c>
      <c r="D40" s="119">
        <v>1</v>
      </c>
      <c r="E40" s="109">
        <f>(D40/H40)</f>
        <v>0.16666666666666666</v>
      </c>
      <c r="F40" s="168"/>
      <c r="G40" s="109"/>
      <c r="H40" s="120">
        <f t="shared" si="2"/>
        <v>6</v>
      </c>
    </row>
    <row r="41" spans="1:8" s="113" customFormat="1" ht="15" customHeight="1">
      <c r="A41" s="110" t="s">
        <v>23</v>
      </c>
      <c r="B41" s="120">
        <f>SUM(B6:B40)</f>
        <v>11329</v>
      </c>
      <c r="C41" s="112">
        <f>(B41/H41)</f>
        <v>0.7907999441574759</v>
      </c>
      <c r="D41" s="120">
        <f>SUM(D6:D40)</f>
        <v>2995</v>
      </c>
      <c r="E41" s="112">
        <f>(D41/H41)</f>
        <v>0.20906044953231886</v>
      </c>
      <c r="F41" s="120">
        <f>SUM(F6:F40)</f>
        <v>2</v>
      </c>
      <c r="G41" s="112">
        <f>(F41/H41)</f>
        <v>1.3960631020522128E-4</v>
      </c>
      <c r="H41" s="120">
        <f t="shared" si="2"/>
        <v>14326</v>
      </c>
    </row>
    <row r="42" spans="1:8" ht="15" customHeight="1">
      <c r="A42" s="237" t="s">
        <v>604</v>
      </c>
      <c r="B42" s="237"/>
      <c r="C42" s="237"/>
      <c r="D42" s="237"/>
      <c r="E42" s="252"/>
      <c r="F42" s="169"/>
      <c r="G42" s="114"/>
    </row>
    <row r="43" spans="1:8" ht="12.75">
      <c r="A43" s="245" t="s">
        <v>534</v>
      </c>
      <c r="B43" s="245"/>
      <c r="C43" s="245"/>
      <c r="D43" s="245"/>
      <c r="E43" s="247"/>
      <c r="F43" s="170"/>
      <c r="G43" s="95"/>
    </row>
    <row r="45" spans="1:8">
      <c r="A45" s="104" t="s">
        <v>603</v>
      </c>
    </row>
    <row r="47" spans="1:8">
      <c r="A47" s="295" t="s">
        <v>614</v>
      </c>
    </row>
  </sheetData>
  <mergeCells count="7">
    <mergeCell ref="A42:E42"/>
    <mergeCell ref="A43:E43"/>
    <mergeCell ref="A1:H1"/>
    <mergeCell ref="B4:C4"/>
    <mergeCell ref="D4:E4"/>
    <mergeCell ref="F4:G4"/>
    <mergeCell ref="B3:G3"/>
  </mergeCells>
  <phoneticPr fontId="10" type="noConversion"/>
  <pageMargins left="0.75" right="0.75" top="1" bottom="1" header="0.5" footer="0.5"/>
  <pageSetup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A23" sqref="A23"/>
    </sheetView>
  </sheetViews>
  <sheetFormatPr defaultRowHeight="12"/>
  <cols>
    <col min="1" max="1" width="35.85546875" style="130" customWidth="1"/>
    <col min="2" max="5" width="8.7109375" style="130" customWidth="1"/>
    <col min="6" max="6" width="8.7109375" style="131" customWidth="1"/>
    <col min="7" max="16384" width="9.140625" style="130"/>
  </cols>
  <sheetData>
    <row r="1" spans="1:6" s="96" customFormat="1" ht="24.75" customHeight="1">
      <c r="A1" s="253" t="s">
        <v>537</v>
      </c>
      <c r="B1" s="254"/>
      <c r="C1" s="254"/>
      <c r="D1" s="254"/>
      <c r="E1" s="254"/>
      <c r="F1" s="254"/>
    </row>
    <row r="2" spans="1:6" s="101" customFormat="1">
      <c r="A2" s="97"/>
      <c r="B2" s="98"/>
      <c r="C2" s="99"/>
      <c r="D2" s="98"/>
      <c r="E2" s="99"/>
      <c r="F2" s="100"/>
    </row>
    <row r="3" spans="1:6" s="104" customFormat="1" ht="15" customHeight="1">
      <c r="A3" s="102" t="s">
        <v>64</v>
      </c>
      <c r="B3" s="255" t="s">
        <v>531</v>
      </c>
      <c r="C3" s="255"/>
      <c r="D3" s="255"/>
      <c r="E3" s="255"/>
      <c r="F3" s="103" t="s">
        <v>23</v>
      </c>
    </row>
    <row r="4" spans="1:6" s="104" customFormat="1" ht="15" customHeight="1">
      <c r="A4" s="105"/>
      <c r="B4" s="255" t="s">
        <v>532</v>
      </c>
      <c r="C4" s="255"/>
      <c r="D4" s="255" t="s">
        <v>536</v>
      </c>
      <c r="E4" s="255"/>
      <c r="F4" s="127"/>
    </row>
    <row r="5" spans="1:6" s="104" customFormat="1" ht="15" customHeight="1">
      <c r="A5" s="106" t="s">
        <v>538</v>
      </c>
      <c r="B5" s="107"/>
      <c r="C5" s="107"/>
      <c r="D5" s="107"/>
      <c r="E5" s="107"/>
      <c r="F5" s="127"/>
    </row>
    <row r="6" spans="1:6" s="104" customFormat="1" ht="15" customHeight="1">
      <c r="A6" s="128" t="s">
        <v>138</v>
      </c>
      <c r="B6" s="108">
        <v>176</v>
      </c>
      <c r="C6" s="109">
        <f t="shared" ref="C6:C11" si="0">B6/F6</f>
        <v>0.74893617021276593</v>
      </c>
      <c r="D6" s="108">
        <v>59</v>
      </c>
      <c r="E6" s="109">
        <f t="shared" ref="E6:E11" si="1">D6/F6</f>
        <v>0.25106382978723402</v>
      </c>
      <c r="F6" s="110">
        <f t="shared" ref="F6:F11" si="2">SUM(B6+D6)</f>
        <v>235</v>
      </c>
    </row>
    <row r="7" spans="1:6" s="104" customFormat="1" ht="15" customHeight="1">
      <c r="A7" s="128" t="s">
        <v>139</v>
      </c>
      <c r="B7" s="108">
        <v>104</v>
      </c>
      <c r="C7" s="109">
        <f t="shared" si="0"/>
        <v>0.65822784810126578</v>
      </c>
      <c r="D7" s="108">
        <v>54</v>
      </c>
      <c r="E7" s="109">
        <f t="shared" si="1"/>
        <v>0.34177215189873417</v>
      </c>
      <c r="F7" s="110">
        <f t="shared" si="2"/>
        <v>158</v>
      </c>
    </row>
    <row r="8" spans="1:6" s="104" customFormat="1" ht="15" customHeight="1">
      <c r="A8" s="128" t="s">
        <v>2</v>
      </c>
      <c r="B8" s="108">
        <v>35</v>
      </c>
      <c r="C8" s="109">
        <f t="shared" si="0"/>
        <v>0.92105263157894735</v>
      </c>
      <c r="D8" s="108">
        <v>3</v>
      </c>
      <c r="E8" s="109">
        <f t="shared" si="1"/>
        <v>7.8947368421052627E-2</v>
      </c>
      <c r="F8" s="110">
        <f t="shared" si="2"/>
        <v>38</v>
      </c>
    </row>
    <row r="9" spans="1:6" s="104" customFormat="1" ht="15" customHeight="1">
      <c r="A9" s="128" t="s">
        <v>140</v>
      </c>
      <c r="B9" s="108">
        <v>56</v>
      </c>
      <c r="C9" s="109">
        <f t="shared" si="0"/>
        <v>0.7466666666666667</v>
      </c>
      <c r="D9" s="108">
        <v>19</v>
      </c>
      <c r="E9" s="109">
        <f t="shared" si="1"/>
        <v>0.25333333333333335</v>
      </c>
      <c r="F9" s="110">
        <f t="shared" si="2"/>
        <v>75</v>
      </c>
    </row>
    <row r="10" spans="1:6" s="104" customFormat="1" ht="15" customHeight="1">
      <c r="A10" s="128" t="s">
        <v>141</v>
      </c>
      <c r="B10" s="108">
        <v>4</v>
      </c>
      <c r="C10" s="109">
        <f t="shared" si="0"/>
        <v>0.36363636363636365</v>
      </c>
      <c r="D10" s="108">
        <v>7</v>
      </c>
      <c r="E10" s="109">
        <f t="shared" si="1"/>
        <v>0.63636363636363635</v>
      </c>
      <c r="F10" s="110">
        <f t="shared" si="2"/>
        <v>11</v>
      </c>
    </row>
    <row r="11" spans="1:6" s="113" customFormat="1" ht="15" customHeight="1">
      <c r="A11" s="129" t="s">
        <v>23</v>
      </c>
      <c r="B11" s="110">
        <f>SUM(B6:B10)</f>
        <v>375</v>
      </c>
      <c r="C11" s="112">
        <f t="shared" si="0"/>
        <v>0.72533849129593808</v>
      </c>
      <c r="D11" s="110">
        <f>SUM(D6:D10)</f>
        <v>142</v>
      </c>
      <c r="E11" s="112">
        <f t="shared" si="1"/>
        <v>0.27466150870406192</v>
      </c>
      <c r="F11" s="110">
        <f t="shared" si="2"/>
        <v>517</v>
      </c>
    </row>
    <row r="12" spans="1:6" s="113" customFormat="1" ht="15" customHeight="1">
      <c r="A12" s="132"/>
      <c r="B12" s="115"/>
      <c r="C12" s="116"/>
      <c r="D12" s="115"/>
      <c r="E12" s="116"/>
      <c r="F12" s="115"/>
    </row>
    <row r="13" spans="1:6" s="113" customFormat="1" ht="15" customHeight="1">
      <c r="A13" s="106" t="s">
        <v>539</v>
      </c>
      <c r="B13" s="107"/>
      <c r="C13" s="107"/>
      <c r="D13" s="107"/>
      <c r="E13" s="107"/>
      <c r="F13" s="127"/>
    </row>
    <row r="14" spans="1:6" s="113" customFormat="1" ht="15" customHeight="1">
      <c r="A14" s="128" t="s">
        <v>138</v>
      </c>
      <c r="B14" s="108">
        <v>66</v>
      </c>
      <c r="C14" s="109">
        <f t="shared" ref="C14:C19" si="3">B14/F14</f>
        <v>0.6875</v>
      </c>
      <c r="D14" s="108">
        <v>30</v>
      </c>
      <c r="E14" s="109">
        <f t="shared" ref="E14:E19" si="4">D14/F14</f>
        <v>0.3125</v>
      </c>
      <c r="F14" s="110">
        <f t="shared" ref="F14:F19" si="5">SUM(B14+D14)</f>
        <v>96</v>
      </c>
    </row>
    <row r="15" spans="1:6" s="113" customFormat="1" ht="15" customHeight="1">
      <c r="A15" s="128" t="s">
        <v>139</v>
      </c>
      <c r="B15" s="108">
        <v>77</v>
      </c>
      <c r="C15" s="109">
        <f t="shared" si="3"/>
        <v>0.65811965811965811</v>
      </c>
      <c r="D15" s="108">
        <v>40</v>
      </c>
      <c r="E15" s="109">
        <f t="shared" si="4"/>
        <v>0.34188034188034189</v>
      </c>
      <c r="F15" s="110">
        <f t="shared" si="5"/>
        <v>117</v>
      </c>
    </row>
    <row r="16" spans="1:6" s="113" customFormat="1" ht="15" customHeight="1">
      <c r="A16" s="128" t="s">
        <v>2</v>
      </c>
      <c r="B16" s="108">
        <v>194</v>
      </c>
      <c r="C16" s="109">
        <f t="shared" si="3"/>
        <v>0.74615384615384617</v>
      </c>
      <c r="D16" s="108">
        <v>66</v>
      </c>
      <c r="E16" s="109">
        <f t="shared" si="4"/>
        <v>0.25384615384615383</v>
      </c>
      <c r="F16" s="110">
        <f t="shared" si="5"/>
        <v>260</v>
      </c>
    </row>
    <row r="17" spans="1:6" s="113" customFormat="1" ht="15" customHeight="1">
      <c r="A17" s="128" t="s">
        <v>140</v>
      </c>
      <c r="B17" s="108">
        <v>26</v>
      </c>
      <c r="C17" s="109">
        <f t="shared" si="3"/>
        <v>0.55319148936170215</v>
      </c>
      <c r="D17" s="108">
        <v>21</v>
      </c>
      <c r="E17" s="109">
        <f t="shared" si="4"/>
        <v>0.44680851063829785</v>
      </c>
      <c r="F17" s="110">
        <f t="shared" si="5"/>
        <v>47</v>
      </c>
    </row>
    <row r="18" spans="1:6" s="113" customFormat="1" ht="15" customHeight="1">
      <c r="A18" s="128" t="s">
        <v>141</v>
      </c>
      <c r="B18" s="108">
        <v>50</v>
      </c>
      <c r="C18" s="109">
        <f t="shared" si="3"/>
        <v>0.75757575757575757</v>
      </c>
      <c r="D18" s="108">
        <v>16</v>
      </c>
      <c r="E18" s="109">
        <f t="shared" si="4"/>
        <v>0.24242424242424243</v>
      </c>
      <c r="F18" s="110">
        <f t="shared" si="5"/>
        <v>66</v>
      </c>
    </row>
    <row r="19" spans="1:6" s="113" customFormat="1" ht="15" customHeight="1">
      <c r="A19" s="129" t="s">
        <v>23</v>
      </c>
      <c r="B19" s="110">
        <f>SUM(B14:B18)</f>
        <v>413</v>
      </c>
      <c r="C19" s="112">
        <f t="shared" si="3"/>
        <v>0.70477815699658708</v>
      </c>
      <c r="D19" s="110">
        <f>SUM(D14:D18)</f>
        <v>173</v>
      </c>
      <c r="E19" s="112">
        <f t="shared" si="4"/>
        <v>0.29522184300341298</v>
      </c>
      <c r="F19" s="110">
        <f t="shared" si="5"/>
        <v>586</v>
      </c>
    </row>
    <row r="20" spans="1:6" ht="12.75">
      <c r="A20" s="237" t="s">
        <v>604</v>
      </c>
      <c r="B20" s="237"/>
      <c r="C20" s="237"/>
      <c r="D20" s="237"/>
      <c r="E20" s="252"/>
    </row>
    <row r="21" spans="1:6" ht="12.75">
      <c r="A21" s="245" t="s">
        <v>534</v>
      </c>
      <c r="B21" s="245"/>
      <c r="C21" s="245"/>
      <c r="D21" s="245"/>
      <c r="E21" s="247"/>
    </row>
    <row r="23" spans="1:6">
      <c r="A23" s="296" t="s">
        <v>614</v>
      </c>
    </row>
  </sheetData>
  <mergeCells count="6">
    <mergeCell ref="A20:E20"/>
    <mergeCell ref="A21:E21"/>
    <mergeCell ref="A1:F1"/>
    <mergeCell ref="B3:E3"/>
    <mergeCell ref="B4:C4"/>
    <mergeCell ref="D4:E4"/>
  </mergeCells>
  <phoneticPr fontId="10" type="noConversion"/>
  <pageMargins left="0.75" right="0.75" top="1" bottom="1" header="0.5" footer="0.5"/>
  <pageSetup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49"/>
  <sheetViews>
    <sheetView workbookViewId="0">
      <pane ySplit="3" topLeftCell="A22" activePane="bottomLeft" state="frozen"/>
      <selection pane="bottomLeft" activeCell="A49" sqref="A49"/>
    </sheetView>
  </sheetViews>
  <sheetFormatPr defaultRowHeight="12.75"/>
  <cols>
    <col min="1" max="1" width="36.7109375" style="140" customWidth="1"/>
    <col min="2" max="2" width="8.7109375" style="146" customWidth="1"/>
    <col min="3" max="3" width="8.7109375" style="148" customWidth="1"/>
    <col min="4" max="4" width="8.7109375" style="146" customWidth="1"/>
    <col min="5" max="5" width="8.7109375" style="148" customWidth="1"/>
    <col min="6" max="6" width="8.7109375" style="144" customWidth="1"/>
    <col min="7" max="16384" width="9.140625" style="140"/>
  </cols>
  <sheetData>
    <row r="1" spans="1:8" s="135" customFormat="1" ht="30" customHeight="1">
      <c r="A1" s="259" t="s">
        <v>542</v>
      </c>
      <c r="B1" s="260"/>
      <c r="C1" s="260"/>
      <c r="D1" s="260"/>
      <c r="E1" s="260"/>
      <c r="F1" s="260"/>
      <c r="G1" s="133"/>
      <c r="H1" s="134"/>
    </row>
    <row r="2" spans="1:8" s="135" customFormat="1">
      <c r="A2" s="136"/>
      <c r="B2" s="145"/>
      <c r="C2" s="147"/>
      <c r="D2" s="145"/>
      <c r="E2" s="147"/>
      <c r="F2" s="143"/>
    </row>
    <row r="3" spans="1:8" s="135" customFormat="1" ht="15" customHeight="1">
      <c r="A3" s="137" t="s">
        <v>64</v>
      </c>
      <c r="B3" s="255" t="s">
        <v>540</v>
      </c>
      <c r="C3" s="255"/>
      <c r="D3" s="255" t="s">
        <v>541</v>
      </c>
      <c r="E3" s="255"/>
      <c r="F3" s="123" t="s">
        <v>23</v>
      </c>
      <c r="G3" s="134"/>
    </row>
    <row r="4" spans="1:8" s="139" customFormat="1" ht="15" customHeight="1">
      <c r="A4" s="149" t="s">
        <v>144</v>
      </c>
      <c r="B4" s="118"/>
      <c r="C4" s="125"/>
      <c r="D4" s="118"/>
      <c r="E4" s="125"/>
      <c r="F4" s="118"/>
    </row>
    <row r="5" spans="1:8" ht="15" customHeight="1">
      <c r="A5" s="150" t="s">
        <v>47</v>
      </c>
      <c r="B5" s="119">
        <v>89</v>
      </c>
      <c r="C5" s="109">
        <f t="shared" ref="C5:C15" si="0">B5/F5</f>
        <v>0.25356125356125359</v>
      </c>
      <c r="D5" s="119">
        <v>262</v>
      </c>
      <c r="E5" s="109">
        <f t="shared" ref="E5:E44" si="1">D5/F5</f>
        <v>0.74643874643874641</v>
      </c>
      <c r="F5" s="120">
        <f>SUM(B5+D5)</f>
        <v>351</v>
      </c>
    </row>
    <row r="6" spans="1:8" ht="15" customHeight="1">
      <c r="A6" s="150" t="s">
        <v>48</v>
      </c>
      <c r="B6" s="119">
        <v>771</v>
      </c>
      <c r="C6" s="109">
        <f t="shared" si="0"/>
        <v>0.52916952642415926</v>
      </c>
      <c r="D6" s="119">
        <v>686</v>
      </c>
      <c r="E6" s="109">
        <f t="shared" si="1"/>
        <v>0.47083047357584079</v>
      </c>
      <c r="F6" s="120">
        <f t="shared" ref="F6:F45" si="2">SUM(B6+D6)</f>
        <v>1457</v>
      </c>
    </row>
    <row r="7" spans="1:8" ht="24">
      <c r="A7" s="151" t="s">
        <v>57</v>
      </c>
      <c r="B7" s="119">
        <v>598</v>
      </c>
      <c r="C7" s="109">
        <f t="shared" si="0"/>
        <v>0.39059438275636837</v>
      </c>
      <c r="D7" s="119">
        <v>933</v>
      </c>
      <c r="E7" s="109">
        <f t="shared" si="1"/>
        <v>0.60940561724363163</v>
      </c>
      <c r="F7" s="120">
        <f t="shared" si="2"/>
        <v>1531</v>
      </c>
    </row>
    <row r="8" spans="1:8" ht="24">
      <c r="A8" s="151" t="s">
        <v>58</v>
      </c>
      <c r="B8" s="119">
        <v>588</v>
      </c>
      <c r="C8" s="109">
        <f t="shared" si="0"/>
        <v>0.51806167400881054</v>
      </c>
      <c r="D8" s="119">
        <v>547</v>
      </c>
      <c r="E8" s="109">
        <f t="shared" si="1"/>
        <v>0.48193832599118941</v>
      </c>
      <c r="F8" s="120">
        <f t="shared" si="2"/>
        <v>1135</v>
      </c>
    </row>
    <row r="9" spans="1:8" ht="24">
      <c r="A9" s="151" t="s">
        <v>59</v>
      </c>
      <c r="B9" s="119">
        <v>745</v>
      </c>
      <c r="C9" s="109">
        <f t="shared" si="0"/>
        <v>0.40205072854830004</v>
      </c>
      <c r="D9" s="119">
        <v>1108</v>
      </c>
      <c r="E9" s="109">
        <f t="shared" si="1"/>
        <v>0.59794927145169996</v>
      </c>
      <c r="F9" s="120">
        <f t="shared" si="2"/>
        <v>1853</v>
      </c>
    </row>
    <row r="10" spans="1:8" ht="24">
      <c r="A10" s="151" t="s">
        <v>60</v>
      </c>
      <c r="B10" s="119">
        <v>919</v>
      </c>
      <c r="C10" s="109">
        <f t="shared" si="0"/>
        <v>0.57944514501891553</v>
      </c>
      <c r="D10" s="119">
        <v>667</v>
      </c>
      <c r="E10" s="109">
        <f t="shared" si="1"/>
        <v>0.42055485498108447</v>
      </c>
      <c r="F10" s="120">
        <f t="shared" si="2"/>
        <v>1586</v>
      </c>
    </row>
    <row r="11" spans="1:8" ht="24">
      <c r="A11" s="151" t="s">
        <v>61</v>
      </c>
      <c r="B11" s="119">
        <v>986</v>
      </c>
      <c r="C11" s="109">
        <f t="shared" si="0"/>
        <v>0.46863117870722432</v>
      </c>
      <c r="D11" s="119">
        <v>1118</v>
      </c>
      <c r="E11" s="109">
        <f t="shared" si="1"/>
        <v>0.53136882129277563</v>
      </c>
      <c r="F11" s="120">
        <f t="shared" si="2"/>
        <v>2104</v>
      </c>
    </row>
    <row r="12" spans="1:8" ht="15" customHeight="1">
      <c r="A12" s="150" t="s">
        <v>53</v>
      </c>
      <c r="B12" s="119">
        <v>204</v>
      </c>
      <c r="C12" s="109">
        <f t="shared" si="0"/>
        <v>0.55284552845528456</v>
      </c>
      <c r="D12" s="119">
        <v>165</v>
      </c>
      <c r="E12" s="109">
        <f t="shared" si="1"/>
        <v>0.44715447154471544</v>
      </c>
      <c r="F12" s="120">
        <f t="shared" si="2"/>
        <v>369</v>
      </c>
    </row>
    <row r="13" spans="1:8" ht="15" customHeight="1">
      <c r="A13" s="150" t="s">
        <v>54</v>
      </c>
      <c r="B13" s="119">
        <v>319</v>
      </c>
      <c r="C13" s="109">
        <f t="shared" si="0"/>
        <v>0.3400852878464819</v>
      </c>
      <c r="D13" s="119">
        <v>619</v>
      </c>
      <c r="E13" s="109">
        <f t="shared" si="1"/>
        <v>0.65991471215351816</v>
      </c>
      <c r="F13" s="120">
        <f t="shared" si="2"/>
        <v>938</v>
      </c>
    </row>
    <row r="14" spans="1:8" s="141" customFormat="1" ht="15" customHeight="1">
      <c r="A14" s="150" t="s">
        <v>50</v>
      </c>
      <c r="B14" s="119">
        <v>9</v>
      </c>
      <c r="C14" s="109">
        <f t="shared" si="0"/>
        <v>0.33333333333333331</v>
      </c>
      <c r="D14" s="119">
        <v>18</v>
      </c>
      <c r="E14" s="109">
        <f t="shared" si="1"/>
        <v>0.66666666666666663</v>
      </c>
      <c r="F14" s="120">
        <f t="shared" si="2"/>
        <v>27</v>
      </c>
    </row>
    <row r="15" spans="1:8" s="141" customFormat="1" ht="15" customHeight="1">
      <c r="A15" s="150" t="s">
        <v>52</v>
      </c>
      <c r="B15" s="119"/>
      <c r="C15" s="109">
        <f t="shared" si="0"/>
        <v>0</v>
      </c>
      <c r="D15" s="119">
        <v>8</v>
      </c>
      <c r="E15" s="109">
        <f t="shared" si="1"/>
        <v>1</v>
      </c>
      <c r="F15" s="120">
        <f t="shared" si="2"/>
        <v>8</v>
      </c>
    </row>
    <row r="16" spans="1:8" ht="15" customHeight="1">
      <c r="A16" s="150" t="s">
        <v>51</v>
      </c>
      <c r="B16" s="119">
        <v>97</v>
      </c>
      <c r="C16" s="109">
        <f>B16/F16</f>
        <v>0.2572944297082228</v>
      </c>
      <c r="D16" s="119">
        <v>280</v>
      </c>
      <c r="E16" s="109">
        <f t="shared" si="1"/>
        <v>0.7427055702917772</v>
      </c>
      <c r="F16" s="120">
        <f t="shared" si="2"/>
        <v>377</v>
      </c>
    </row>
    <row r="17" spans="1:6" ht="15" customHeight="1">
      <c r="A17" s="150" t="s">
        <v>55</v>
      </c>
      <c r="B17" s="119">
        <v>873</v>
      </c>
      <c r="C17" s="109">
        <f>B17/F17</f>
        <v>0.42941465814067881</v>
      </c>
      <c r="D17" s="119">
        <v>1160</v>
      </c>
      <c r="E17" s="109">
        <f t="shared" si="1"/>
        <v>0.57058534185932119</v>
      </c>
      <c r="F17" s="120">
        <f t="shared" si="2"/>
        <v>2033</v>
      </c>
    </row>
    <row r="18" spans="1:6" ht="15" customHeight="1">
      <c r="A18" s="150" t="s">
        <v>49</v>
      </c>
      <c r="B18" s="119">
        <v>555</v>
      </c>
      <c r="C18" s="109">
        <f t="shared" ref="C18:C45" si="3">B18/F18</f>
        <v>0.50731261425959784</v>
      </c>
      <c r="D18" s="119">
        <v>539</v>
      </c>
      <c r="E18" s="109">
        <f t="shared" si="1"/>
        <v>0.49268738574040222</v>
      </c>
      <c r="F18" s="120">
        <f t="shared" si="2"/>
        <v>1094</v>
      </c>
    </row>
    <row r="19" spans="1:6" ht="15" customHeight="1">
      <c r="A19" s="150" t="s">
        <v>56</v>
      </c>
      <c r="B19" s="119">
        <v>327</v>
      </c>
      <c r="C19" s="109">
        <f t="shared" si="3"/>
        <v>0.2841007819287576</v>
      </c>
      <c r="D19" s="119">
        <v>824</v>
      </c>
      <c r="E19" s="109">
        <f t="shared" si="1"/>
        <v>0.71589921807124235</v>
      </c>
      <c r="F19" s="120">
        <f t="shared" si="2"/>
        <v>1151</v>
      </c>
    </row>
    <row r="20" spans="1:6" ht="15" customHeight="1">
      <c r="A20" s="152" t="s">
        <v>145</v>
      </c>
      <c r="B20" s="119"/>
      <c r="C20" s="109"/>
      <c r="D20" s="119"/>
      <c r="E20" s="109"/>
      <c r="F20" s="120"/>
    </row>
    <row r="21" spans="1:6" s="141" customFormat="1" ht="15" customHeight="1">
      <c r="A21" s="150" t="s">
        <v>138</v>
      </c>
      <c r="B21" s="119">
        <v>11</v>
      </c>
      <c r="C21" s="109">
        <f t="shared" si="3"/>
        <v>0.44</v>
      </c>
      <c r="D21" s="119">
        <v>14</v>
      </c>
      <c r="E21" s="109">
        <f t="shared" si="1"/>
        <v>0.56000000000000005</v>
      </c>
      <c r="F21" s="120">
        <f t="shared" si="2"/>
        <v>25</v>
      </c>
    </row>
    <row r="22" spans="1:6" ht="15" customHeight="1">
      <c r="A22" s="150" t="s">
        <v>139</v>
      </c>
      <c r="B22" s="119">
        <v>110</v>
      </c>
      <c r="C22" s="109">
        <f t="shared" si="3"/>
        <v>0.55837563451776651</v>
      </c>
      <c r="D22" s="119">
        <v>87</v>
      </c>
      <c r="E22" s="109">
        <f t="shared" si="1"/>
        <v>0.44162436548223349</v>
      </c>
      <c r="F22" s="120">
        <f t="shared" si="2"/>
        <v>197</v>
      </c>
    </row>
    <row r="23" spans="1:6">
      <c r="A23" s="150" t="s">
        <v>140</v>
      </c>
      <c r="B23" s="119">
        <v>1</v>
      </c>
      <c r="C23" s="109">
        <f t="shared" si="3"/>
        <v>1</v>
      </c>
      <c r="D23" s="119"/>
      <c r="E23" s="109">
        <f t="shared" si="1"/>
        <v>0</v>
      </c>
      <c r="F23" s="120">
        <f t="shared" si="2"/>
        <v>1</v>
      </c>
    </row>
    <row r="24" spans="1:6">
      <c r="A24" s="150" t="s">
        <v>2</v>
      </c>
      <c r="B24" s="119">
        <v>360</v>
      </c>
      <c r="C24" s="109">
        <f t="shared" si="3"/>
        <v>0.51798561151079137</v>
      </c>
      <c r="D24" s="119">
        <v>335</v>
      </c>
      <c r="E24" s="109">
        <f t="shared" si="1"/>
        <v>0.48201438848920863</v>
      </c>
      <c r="F24" s="120">
        <f t="shared" si="2"/>
        <v>695</v>
      </c>
    </row>
    <row r="25" spans="1:6">
      <c r="A25" s="150" t="s">
        <v>141</v>
      </c>
      <c r="B25" s="119">
        <v>13</v>
      </c>
      <c r="C25" s="109">
        <f t="shared" si="3"/>
        <v>0.25490196078431371</v>
      </c>
      <c r="D25" s="119">
        <v>38</v>
      </c>
      <c r="E25" s="109">
        <f t="shared" si="1"/>
        <v>0.74509803921568629</v>
      </c>
      <c r="F25" s="120">
        <f t="shared" si="2"/>
        <v>51</v>
      </c>
    </row>
    <row r="26" spans="1:6">
      <c r="A26" s="152" t="s">
        <v>71</v>
      </c>
      <c r="B26" s="119"/>
      <c r="C26" s="109"/>
      <c r="D26" s="119"/>
      <c r="E26" s="109"/>
      <c r="F26" s="120"/>
    </row>
    <row r="27" spans="1:6">
      <c r="A27" s="150" t="s">
        <v>1</v>
      </c>
      <c r="B27" s="119">
        <v>800</v>
      </c>
      <c r="C27" s="109">
        <f t="shared" si="3"/>
        <v>0.61776061776061775</v>
      </c>
      <c r="D27" s="119">
        <v>495</v>
      </c>
      <c r="E27" s="109">
        <f t="shared" si="1"/>
        <v>0.38223938223938225</v>
      </c>
      <c r="F27" s="120">
        <f t="shared" si="2"/>
        <v>1295</v>
      </c>
    </row>
    <row r="28" spans="1:6">
      <c r="A28" s="150" t="s">
        <v>82</v>
      </c>
      <c r="B28" s="119">
        <v>18</v>
      </c>
      <c r="C28" s="109">
        <f t="shared" si="3"/>
        <v>0.81818181818181823</v>
      </c>
      <c r="D28" s="119">
        <v>4</v>
      </c>
      <c r="E28" s="109">
        <f t="shared" si="1"/>
        <v>0.18181818181818182</v>
      </c>
      <c r="F28" s="120">
        <f t="shared" si="2"/>
        <v>22</v>
      </c>
    </row>
    <row r="29" spans="1:6">
      <c r="A29" s="150" t="s">
        <v>72</v>
      </c>
      <c r="B29" s="119">
        <v>4</v>
      </c>
      <c r="C29" s="109">
        <f t="shared" si="3"/>
        <v>0.8</v>
      </c>
      <c r="D29" s="119">
        <v>1</v>
      </c>
      <c r="E29" s="109">
        <f t="shared" si="1"/>
        <v>0.2</v>
      </c>
      <c r="F29" s="120">
        <f t="shared" si="2"/>
        <v>5</v>
      </c>
    </row>
    <row r="30" spans="1:6">
      <c r="A30" s="150" t="s">
        <v>74</v>
      </c>
      <c r="B30" s="119">
        <v>22</v>
      </c>
      <c r="C30" s="109">
        <f t="shared" si="3"/>
        <v>0.6470588235294118</v>
      </c>
      <c r="D30" s="119">
        <v>12</v>
      </c>
      <c r="E30" s="109">
        <f t="shared" si="1"/>
        <v>0.35294117647058826</v>
      </c>
      <c r="F30" s="120">
        <f t="shared" si="2"/>
        <v>34</v>
      </c>
    </row>
    <row r="31" spans="1:6">
      <c r="A31" s="150" t="s">
        <v>62</v>
      </c>
      <c r="B31" s="119">
        <v>3</v>
      </c>
      <c r="C31" s="109">
        <f t="shared" si="3"/>
        <v>0.33333333333333331</v>
      </c>
      <c r="D31" s="119">
        <v>6</v>
      </c>
      <c r="E31" s="109">
        <f t="shared" si="1"/>
        <v>0.66666666666666663</v>
      </c>
      <c r="F31" s="120">
        <f t="shared" si="2"/>
        <v>9</v>
      </c>
    </row>
    <row r="32" spans="1:6">
      <c r="A32" s="150" t="s">
        <v>81</v>
      </c>
      <c r="B32" s="119">
        <v>12</v>
      </c>
      <c r="C32" s="109">
        <f t="shared" si="3"/>
        <v>0.34285714285714286</v>
      </c>
      <c r="D32" s="119">
        <v>23</v>
      </c>
      <c r="E32" s="109">
        <f t="shared" si="1"/>
        <v>0.65714285714285714</v>
      </c>
      <c r="F32" s="120">
        <f t="shared" si="2"/>
        <v>35</v>
      </c>
    </row>
    <row r="33" spans="1:6">
      <c r="A33" s="150" t="s">
        <v>68</v>
      </c>
      <c r="B33" s="119">
        <v>955</v>
      </c>
      <c r="C33" s="109">
        <f t="shared" si="3"/>
        <v>0.60828025477707004</v>
      </c>
      <c r="D33" s="119">
        <v>615</v>
      </c>
      <c r="E33" s="109">
        <f t="shared" si="1"/>
        <v>0.39171974522292996</v>
      </c>
      <c r="F33" s="120">
        <f t="shared" si="2"/>
        <v>1570</v>
      </c>
    </row>
    <row r="34" spans="1:6">
      <c r="A34" s="150" t="s">
        <v>69</v>
      </c>
      <c r="B34" s="119">
        <v>2642</v>
      </c>
      <c r="C34" s="109">
        <f t="shared" si="3"/>
        <v>0.62547348484848486</v>
      </c>
      <c r="D34" s="119">
        <v>1582</v>
      </c>
      <c r="E34" s="109">
        <f t="shared" si="1"/>
        <v>0.37452651515151514</v>
      </c>
      <c r="F34" s="120">
        <f t="shared" si="2"/>
        <v>4224</v>
      </c>
    </row>
    <row r="35" spans="1:6">
      <c r="A35" s="150" t="s">
        <v>590</v>
      </c>
      <c r="B35" s="119">
        <v>67</v>
      </c>
      <c r="C35" s="109">
        <f t="shared" si="3"/>
        <v>0.55833333333333335</v>
      </c>
      <c r="D35" s="119">
        <v>53</v>
      </c>
      <c r="E35" s="109">
        <f t="shared" si="1"/>
        <v>0.44166666666666665</v>
      </c>
      <c r="F35" s="120">
        <f t="shared" si="2"/>
        <v>120</v>
      </c>
    </row>
    <row r="36" spans="1:6">
      <c r="A36" s="150" t="s">
        <v>54</v>
      </c>
      <c r="B36" s="119">
        <v>88</v>
      </c>
      <c r="C36" s="109">
        <f t="shared" si="3"/>
        <v>0.58278145695364236</v>
      </c>
      <c r="D36" s="119">
        <v>63</v>
      </c>
      <c r="E36" s="109">
        <f t="shared" si="1"/>
        <v>0.41721854304635764</v>
      </c>
      <c r="F36" s="120">
        <f t="shared" si="2"/>
        <v>151</v>
      </c>
    </row>
    <row r="37" spans="1:6">
      <c r="A37" s="150" t="s">
        <v>76</v>
      </c>
      <c r="B37" s="119">
        <v>308</v>
      </c>
      <c r="C37" s="109">
        <f t="shared" si="3"/>
        <v>0.59003831417624519</v>
      </c>
      <c r="D37" s="119">
        <v>214</v>
      </c>
      <c r="E37" s="109">
        <f t="shared" si="1"/>
        <v>0.40996168582375481</v>
      </c>
      <c r="F37" s="120">
        <f t="shared" si="2"/>
        <v>522</v>
      </c>
    </row>
    <row r="38" spans="1:6">
      <c r="A38" s="150" t="s">
        <v>51</v>
      </c>
      <c r="B38" s="119">
        <v>60</v>
      </c>
      <c r="C38" s="109">
        <f t="shared" si="3"/>
        <v>0.65934065934065933</v>
      </c>
      <c r="D38" s="119">
        <v>31</v>
      </c>
      <c r="E38" s="109">
        <f t="shared" si="1"/>
        <v>0.34065934065934067</v>
      </c>
      <c r="F38" s="120">
        <f t="shared" si="2"/>
        <v>91</v>
      </c>
    </row>
    <row r="39" spans="1:6">
      <c r="A39" s="150" t="s">
        <v>525</v>
      </c>
      <c r="B39" s="119"/>
      <c r="C39" s="109">
        <f t="shared" si="3"/>
        <v>0</v>
      </c>
      <c r="D39" s="119">
        <v>2</v>
      </c>
      <c r="E39" s="109">
        <f t="shared" si="1"/>
        <v>1</v>
      </c>
      <c r="F39" s="120">
        <f t="shared" si="2"/>
        <v>2</v>
      </c>
    </row>
    <row r="40" spans="1:6">
      <c r="A40" s="150" t="s">
        <v>77</v>
      </c>
      <c r="B40" s="119">
        <v>28</v>
      </c>
      <c r="C40" s="109">
        <f t="shared" si="3"/>
        <v>0.5714285714285714</v>
      </c>
      <c r="D40" s="119">
        <v>21</v>
      </c>
      <c r="E40" s="109">
        <f t="shared" si="1"/>
        <v>0.42857142857142855</v>
      </c>
      <c r="F40" s="120">
        <f t="shared" si="2"/>
        <v>49</v>
      </c>
    </row>
    <row r="41" spans="1:6">
      <c r="A41" s="150" t="s">
        <v>79</v>
      </c>
      <c r="B41" s="119">
        <v>665</v>
      </c>
      <c r="C41" s="109">
        <f t="shared" si="3"/>
        <v>0.62091503267973858</v>
      </c>
      <c r="D41" s="119">
        <v>406</v>
      </c>
      <c r="E41" s="109">
        <f t="shared" si="1"/>
        <v>0.37908496732026142</v>
      </c>
      <c r="F41" s="120">
        <f t="shared" si="2"/>
        <v>1071</v>
      </c>
    </row>
    <row r="42" spans="1:6">
      <c r="A42" s="150" t="s">
        <v>55</v>
      </c>
      <c r="B42" s="119">
        <v>554</v>
      </c>
      <c r="C42" s="109">
        <f t="shared" si="3"/>
        <v>0.58377239199157005</v>
      </c>
      <c r="D42" s="119">
        <v>395</v>
      </c>
      <c r="E42" s="109">
        <f t="shared" si="1"/>
        <v>0.41622760800842995</v>
      </c>
      <c r="F42" s="120">
        <f t="shared" si="2"/>
        <v>949</v>
      </c>
    </row>
    <row r="43" spans="1:6">
      <c r="A43" s="152" t="s">
        <v>83</v>
      </c>
      <c r="B43" s="119"/>
      <c r="C43" s="109"/>
      <c r="D43" s="119"/>
      <c r="E43" s="109"/>
      <c r="F43" s="120"/>
    </row>
    <row r="44" spans="1:6">
      <c r="A44" s="150" t="s">
        <v>84</v>
      </c>
      <c r="B44" s="119">
        <v>20</v>
      </c>
      <c r="C44" s="109">
        <f t="shared" si="3"/>
        <v>0.33333333333333331</v>
      </c>
      <c r="D44" s="119">
        <v>40</v>
      </c>
      <c r="E44" s="109">
        <f t="shared" si="1"/>
        <v>0.66666666666666663</v>
      </c>
      <c r="F44" s="120">
        <f t="shared" si="2"/>
        <v>60</v>
      </c>
    </row>
    <row r="45" spans="1:6">
      <c r="A45" s="127" t="s">
        <v>23</v>
      </c>
      <c r="B45" s="120">
        <f>SUM(B5:B44)</f>
        <v>13821</v>
      </c>
      <c r="C45" s="112">
        <f t="shared" si="3"/>
        <v>0.50827449249779344</v>
      </c>
      <c r="D45" s="120">
        <f>SUM(D5:D44)</f>
        <v>13371</v>
      </c>
      <c r="E45" s="112">
        <f>D45/F45</f>
        <v>0.4917255075022065</v>
      </c>
      <c r="F45" s="120">
        <f t="shared" si="2"/>
        <v>27192</v>
      </c>
    </row>
    <row r="47" spans="1:6">
      <c r="A47" s="237" t="s">
        <v>604</v>
      </c>
      <c r="B47" s="237"/>
      <c r="C47" s="237"/>
      <c r="D47" s="237"/>
      <c r="E47" s="237"/>
    </row>
    <row r="49" spans="1:1">
      <c r="A49" s="297" t="s">
        <v>614</v>
      </c>
    </row>
  </sheetData>
  <mergeCells count="4">
    <mergeCell ref="B3:C3"/>
    <mergeCell ref="D3:E3"/>
    <mergeCell ref="A47:E47"/>
    <mergeCell ref="A1:F1"/>
  </mergeCells>
  <phoneticPr fontId="10" type="noConversion"/>
  <pageMargins left="0.75" right="0.75" top="1" bottom="1" header="0.5" footer="0.5"/>
  <pageSetup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31"/>
  <sheetViews>
    <sheetView topLeftCell="A7" workbookViewId="0">
      <selection activeCell="A31" sqref="A31"/>
    </sheetView>
  </sheetViews>
  <sheetFormatPr defaultRowHeight="12.75"/>
  <cols>
    <col min="1" max="1" width="33.140625" style="36" customWidth="1"/>
    <col min="2" max="2" width="8.7109375" style="43" customWidth="1"/>
    <col min="3" max="3" width="8.7109375" style="160" customWidth="1"/>
    <col min="4" max="4" width="8.7109375" style="43" customWidth="1"/>
    <col min="5" max="5" width="8.7109375" style="160" customWidth="1"/>
    <col min="6" max="6" width="8.7109375" style="43" customWidth="1"/>
    <col min="7" max="7" width="8.7109375" style="160" customWidth="1"/>
    <col min="8" max="8" width="8.7109375" style="158" customWidth="1"/>
    <col min="9" max="16384" width="9.140625" style="36"/>
  </cols>
  <sheetData>
    <row r="1" spans="1:9" ht="33.75" customHeight="1">
      <c r="A1" s="261" t="s">
        <v>546</v>
      </c>
      <c r="B1" s="262"/>
      <c r="C1" s="262"/>
      <c r="D1" s="262"/>
      <c r="E1" s="262"/>
      <c r="F1" s="262"/>
      <c r="G1" s="262"/>
      <c r="H1" s="262"/>
      <c r="I1" s="51"/>
    </row>
    <row r="2" spans="1:9" ht="12.75" customHeight="1">
      <c r="A2" s="153"/>
      <c r="B2" s="156"/>
      <c r="C2" s="159"/>
      <c r="D2" s="156"/>
      <c r="E2" s="159"/>
      <c r="F2" s="156"/>
      <c r="G2" s="159"/>
      <c r="H2" s="157"/>
    </row>
    <row r="3" spans="1:9" ht="15" customHeight="1">
      <c r="A3" s="137" t="s">
        <v>64</v>
      </c>
      <c r="B3" s="255" t="s">
        <v>543</v>
      </c>
      <c r="C3" s="255"/>
      <c r="D3" s="255" t="s">
        <v>544</v>
      </c>
      <c r="E3" s="255"/>
      <c r="F3" s="255" t="s">
        <v>545</v>
      </c>
      <c r="G3" s="255"/>
      <c r="H3" s="123" t="s">
        <v>23</v>
      </c>
    </row>
    <row r="4" spans="1:9" s="154" customFormat="1" ht="15" customHeight="1">
      <c r="A4" s="138" t="s">
        <v>533</v>
      </c>
      <c r="B4" s="118"/>
      <c r="C4" s="125"/>
      <c r="D4" s="118"/>
      <c r="E4" s="125"/>
      <c r="F4" s="118"/>
      <c r="G4" s="125"/>
      <c r="H4" s="118"/>
    </row>
    <row r="5" spans="1:9" ht="15" customHeight="1">
      <c r="A5" s="111" t="s">
        <v>47</v>
      </c>
      <c r="B5" s="119">
        <v>253</v>
      </c>
      <c r="C5" s="109">
        <f t="shared" ref="C5:C28" si="0">B5/H5</f>
        <v>0.69505494505494503</v>
      </c>
      <c r="D5" s="119">
        <v>110</v>
      </c>
      <c r="E5" s="109">
        <f t="shared" ref="E5:E28" si="1">D5/H5</f>
        <v>0.30219780219780218</v>
      </c>
      <c r="F5" s="119">
        <v>1</v>
      </c>
      <c r="G5" s="109">
        <f t="shared" ref="G5:G28" si="2">F5/H5</f>
        <v>2.7472527472527475E-3</v>
      </c>
      <c r="H5" s="120">
        <f>(B5+D5+F5)</f>
        <v>364</v>
      </c>
    </row>
    <row r="6" spans="1:9" ht="15" customHeight="1">
      <c r="A6" s="128" t="s">
        <v>48</v>
      </c>
      <c r="B6" s="119">
        <v>237</v>
      </c>
      <c r="C6" s="109">
        <f t="shared" si="0"/>
        <v>0.64754098360655743</v>
      </c>
      <c r="D6" s="119">
        <v>126</v>
      </c>
      <c r="E6" s="109">
        <f t="shared" si="1"/>
        <v>0.34426229508196721</v>
      </c>
      <c r="F6" s="119">
        <v>3</v>
      </c>
      <c r="G6" s="109">
        <f t="shared" si="2"/>
        <v>8.1967213114754103E-3</v>
      </c>
      <c r="H6" s="120">
        <f t="shared" ref="H6:H28" si="3">(B6+D6+F6)</f>
        <v>366</v>
      </c>
    </row>
    <row r="7" spans="1:9" ht="24">
      <c r="A7" s="128" t="s">
        <v>57</v>
      </c>
      <c r="B7" s="119">
        <v>531</v>
      </c>
      <c r="C7" s="109">
        <f t="shared" si="0"/>
        <v>0.76956521739130435</v>
      </c>
      <c r="D7" s="119">
        <v>151</v>
      </c>
      <c r="E7" s="109">
        <f t="shared" si="1"/>
        <v>0.21884057971014492</v>
      </c>
      <c r="F7" s="119">
        <v>8</v>
      </c>
      <c r="G7" s="109">
        <f t="shared" si="2"/>
        <v>1.1594202898550725E-2</v>
      </c>
      <c r="H7" s="120">
        <f t="shared" si="3"/>
        <v>690</v>
      </c>
    </row>
    <row r="8" spans="1:9" ht="24">
      <c r="A8" s="128" t="s">
        <v>58</v>
      </c>
      <c r="B8" s="119">
        <v>257</v>
      </c>
      <c r="C8" s="109">
        <f t="shared" si="0"/>
        <v>0.64572864321608037</v>
      </c>
      <c r="D8" s="119">
        <v>138</v>
      </c>
      <c r="E8" s="109">
        <f t="shared" si="1"/>
        <v>0.34673366834170855</v>
      </c>
      <c r="F8" s="119">
        <v>3</v>
      </c>
      <c r="G8" s="109">
        <f t="shared" si="2"/>
        <v>7.537688442211055E-3</v>
      </c>
      <c r="H8" s="120">
        <f t="shared" si="3"/>
        <v>398</v>
      </c>
    </row>
    <row r="9" spans="1:9" ht="24">
      <c r="A9" s="128" t="s">
        <v>59</v>
      </c>
      <c r="B9" s="119">
        <v>708</v>
      </c>
      <c r="C9" s="109">
        <f t="shared" si="0"/>
        <v>0.64775846294602013</v>
      </c>
      <c r="D9" s="119">
        <v>383</v>
      </c>
      <c r="E9" s="109">
        <f t="shared" si="1"/>
        <v>0.3504117108874657</v>
      </c>
      <c r="F9" s="119">
        <v>2</v>
      </c>
      <c r="G9" s="109">
        <f t="shared" si="2"/>
        <v>1.8298261665141812E-3</v>
      </c>
      <c r="H9" s="120">
        <f t="shared" si="3"/>
        <v>1093</v>
      </c>
    </row>
    <row r="10" spans="1:9" ht="24">
      <c r="A10" s="128" t="s">
        <v>60</v>
      </c>
      <c r="B10" s="119">
        <v>336</v>
      </c>
      <c r="C10" s="109">
        <f t="shared" si="0"/>
        <v>0.54106280193236711</v>
      </c>
      <c r="D10" s="119">
        <v>279</v>
      </c>
      <c r="E10" s="109">
        <f t="shared" si="1"/>
        <v>0.44927536231884058</v>
      </c>
      <c r="F10" s="119">
        <v>6</v>
      </c>
      <c r="G10" s="109">
        <f t="shared" si="2"/>
        <v>9.6618357487922701E-3</v>
      </c>
      <c r="H10" s="120">
        <f t="shared" si="3"/>
        <v>621</v>
      </c>
    </row>
    <row r="11" spans="1:9" ht="24">
      <c r="A11" s="128" t="s">
        <v>61</v>
      </c>
      <c r="B11" s="119">
        <v>530</v>
      </c>
      <c r="C11" s="109">
        <f t="shared" si="0"/>
        <v>0.58628318584070793</v>
      </c>
      <c r="D11" s="119">
        <v>368</v>
      </c>
      <c r="E11" s="109">
        <f t="shared" si="1"/>
        <v>0.40707964601769914</v>
      </c>
      <c r="F11" s="119">
        <v>6</v>
      </c>
      <c r="G11" s="109">
        <f t="shared" si="2"/>
        <v>6.6371681415929203E-3</v>
      </c>
      <c r="H11" s="120">
        <f t="shared" si="3"/>
        <v>904</v>
      </c>
    </row>
    <row r="12" spans="1:9" ht="15" customHeight="1">
      <c r="A12" s="128" t="s">
        <v>53</v>
      </c>
      <c r="B12" s="119">
        <v>129</v>
      </c>
      <c r="C12" s="109">
        <f t="shared" si="0"/>
        <v>0.75882352941176467</v>
      </c>
      <c r="D12" s="119">
        <v>41</v>
      </c>
      <c r="E12" s="109">
        <f t="shared" si="1"/>
        <v>0.2411764705882353</v>
      </c>
      <c r="F12" s="119">
        <v>0</v>
      </c>
      <c r="G12" s="109">
        <f t="shared" si="2"/>
        <v>0</v>
      </c>
      <c r="H12" s="120">
        <f t="shared" si="3"/>
        <v>170</v>
      </c>
    </row>
    <row r="13" spans="1:9" ht="15" customHeight="1">
      <c r="A13" s="128" t="s">
        <v>54</v>
      </c>
      <c r="B13" s="119">
        <v>244</v>
      </c>
      <c r="C13" s="109">
        <f t="shared" si="0"/>
        <v>0.59950859950859947</v>
      </c>
      <c r="D13" s="119">
        <v>163</v>
      </c>
      <c r="E13" s="109">
        <f t="shared" si="1"/>
        <v>0.40049140049140047</v>
      </c>
      <c r="F13" s="119">
        <v>0</v>
      </c>
      <c r="G13" s="109">
        <f t="shared" si="2"/>
        <v>0</v>
      </c>
      <c r="H13" s="120">
        <f t="shared" si="3"/>
        <v>407</v>
      </c>
    </row>
    <row r="14" spans="1:9" ht="15" customHeight="1">
      <c r="A14" s="128" t="s">
        <v>50</v>
      </c>
      <c r="B14" s="119">
        <v>8</v>
      </c>
      <c r="C14" s="109">
        <f t="shared" si="0"/>
        <v>0.72727272727272729</v>
      </c>
      <c r="D14" s="119">
        <v>3</v>
      </c>
      <c r="E14" s="109">
        <f t="shared" si="1"/>
        <v>0.27272727272727271</v>
      </c>
      <c r="F14" s="119">
        <v>0</v>
      </c>
      <c r="G14" s="109">
        <f t="shared" si="2"/>
        <v>0</v>
      </c>
      <c r="H14" s="120">
        <f t="shared" si="3"/>
        <v>11</v>
      </c>
    </row>
    <row r="15" spans="1:9" ht="15" customHeight="1">
      <c r="A15" s="128" t="s">
        <v>52</v>
      </c>
      <c r="B15" s="119">
        <v>8</v>
      </c>
      <c r="C15" s="109">
        <f t="shared" si="0"/>
        <v>1</v>
      </c>
      <c r="D15" s="119">
        <v>0</v>
      </c>
      <c r="E15" s="109">
        <f t="shared" si="1"/>
        <v>0</v>
      </c>
      <c r="F15" s="119">
        <v>0</v>
      </c>
      <c r="G15" s="109">
        <f t="shared" si="2"/>
        <v>0</v>
      </c>
      <c r="H15" s="120">
        <f t="shared" si="3"/>
        <v>8</v>
      </c>
    </row>
    <row r="16" spans="1:9" ht="15" customHeight="1">
      <c r="A16" s="128" t="s">
        <v>51</v>
      </c>
      <c r="B16" s="119">
        <v>238</v>
      </c>
      <c r="C16" s="109">
        <f t="shared" si="0"/>
        <v>0.75078864353312302</v>
      </c>
      <c r="D16" s="119">
        <v>75</v>
      </c>
      <c r="E16" s="109">
        <f t="shared" si="1"/>
        <v>0.23659305993690852</v>
      </c>
      <c r="F16" s="119">
        <v>4</v>
      </c>
      <c r="G16" s="109">
        <f t="shared" si="2"/>
        <v>1.2618296529968454E-2</v>
      </c>
      <c r="H16" s="120">
        <f t="shared" si="3"/>
        <v>317</v>
      </c>
    </row>
    <row r="17" spans="1:8" ht="15" customHeight="1">
      <c r="A17" s="128" t="s">
        <v>70</v>
      </c>
      <c r="B17" s="119">
        <v>2</v>
      </c>
      <c r="C17" s="109">
        <f t="shared" si="0"/>
        <v>0.5</v>
      </c>
      <c r="D17" s="119">
        <v>2</v>
      </c>
      <c r="E17" s="109">
        <f t="shared" si="1"/>
        <v>0.5</v>
      </c>
      <c r="F17" s="119">
        <v>0</v>
      </c>
      <c r="G17" s="109">
        <f t="shared" si="2"/>
        <v>0</v>
      </c>
      <c r="H17" s="120">
        <f t="shared" si="3"/>
        <v>4</v>
      </c>
    </row>
    <row r="18" spans="1:8" ht="15" customHeight="1">
      <c r="A18" s="128" t="s">
        <v>55</v>
      </c>
      <c r="B18" s="119">
        <v>979</v>
      </c>
      <c r="C18" s="109">
        <f t="shared" si="0"/>
        <v>0.64620462046204619</v>
      </c>
      <c r="D18" s="119">
        <v>488</v>
      </c>
      <c r="E18" s="109">
        <f t="shared" si="1"/>
        <v>0.3221122112211221</v>
      </c>
      <c r="F18" s="119">
        <v>48</v>
      </c>
      <c r="G18" s="109">
        <f t="shared" si="2"/>
        <v>3.1683168316831684E-2</v>
      </c>
      <c r="H18" s="120">
        <f t="shared" si="3"/>
        <v>1515</v>
      </c>
    </row>
    <row r="19" spans="1:8" ht="15" customHeight="1">
      <c r="A19" s="128" t="s">
        <v>49</v>
      </c>
      <c r="B19" s="119">
        <v>476</v>
      </c>
      <c r="C19" s="109">
        <f t="shared" si="0"/>
        <v>0.57280385078219009</v>
      </c>
      <c r="D19" s="119">
        <v>346</v>
      </c>
      <c r="E19" s="109">
        <f t="shared" si="1"/>
        <v>0.41636582430806257</v>
      </c>
      <c r="F19" s="119">
        <v>9</v>
      </c>
      <c r="G19" s="109">
        <f t="shared" si="2"/>
        <v>1.0830324909747292E-2</v>
      </c>
      <c r="H19" s="120">
        <f t="shared" si="3"/>
        <v>831</v>
      </c>
    </row>
    <row r="20" spans="1:8" ht="15" customHeight="1">
      <c r="A20" s="128" t="s">
        <v>56</v>
      </c>
      <c r="B20" s="119">
        <v>493</v>
      </c>
      <c r="C20" s="109">
        <f t="shared" si="0"/>
        <v>0.42028985507246375</v>
      </c>
      <c r="D20" s="119">
        <v>678</v>
      </c>
      <c r="E20" s="109">
        <f t="shared" si="1"/>
        <v>0.57800511508951402</v>
      </c>
      <c r="F20" s="119">
        <v>2</v>
      </c>
      <c r="G20" s="109">
        <f t="shared" si="2"/>
        <v>1.7050298380221654E-3</v>
      </c>
      <c r="H20" s="120">
        <f t="shared" si="3"/>
        <v>1173</v>
      </c>
    </row>
    <row r="21" spans="1:8" ht="15" customHeight="1">
      <c r="A21" s="142" t="s">
        <v>145</v>
      </c>
      <c r="B21" s="119"/>
      <c r="C21" s="109"/>
      <c r="D21" s="119"/>
      <c r="E21" s="109"/>
      <c r="F21" s="119"/>
      <c r="G21" s="109"/>
      <c r="H21" s="120"/>
    </row>
    <row r="22" spans="1:8" ht="15" customHeight="1">
      <c r="A22" s="128" t="s">
        <v>2</v>
      </c>
      <c r="B22" s="119">
        <v>42</v>
      </c>
      <c r="C22" s="109">
        <f t="shared" si="0"/>
        <v>0.84</v>
      </c>
      <c r="D22" s="119">
        <v>7</v>
      </c>
      <c r="E22" s="109">
        <f t="shared" si="1"/>
        <v>0.14000000000000001</v>
      </c>
      <c r="F22" s="119">
        <v>1</v>
      </c>
      <c r="G22" s="109">
        <f t="shared" si="2"/>
        <v>0.02</v>
      </c>
      <c r="H22" s="120">
        <f t="shared" si="3"/>
        <v>50</v>
      </c>
    </row>
    <row r="23" spans="1:8" ht="15" customHeight="1">
      <c r="A23" s="142" t="s">
        <v>71</v>
      </c>
      <c r="B23" s="119"/>
      <c r="C23" s="109"/>
      <c r="D23" s="119"/>
      <c r="E23" s="109"/>
      <c r="F23" s="119"/>
      <c r="G23" s="109"/>
      <c r="H23" s="120"/>
    </row>
    <row r="24" spans="1:8" ht="15" customHeight="1">
      <c r="A24" s="128" t="s">
        <v>1</v>
      </c>
      <c r="B24" s="119">
        <v>46</v>
      </c>
      <c r="C24" s="109">
        <f t="shared" si="0"/>
        <v>0.8214285714285714</v>
      </c>
      <c r="D24" s="119">
        <v>9</v>
      </c>
      <c r="E24" s="109">
        <f t="shared" si="1"/>
        <v>0.16071428571428573</v>
      </c>
      <c r="F24" s="119">
        <v>1</v>
      </c>
      <c r="G24" s="109">
        <f t="shared" si="2"/>
        <v>1.7857142857142856E-2</v>
      </c>
      <c r="H24" s="120">
        <f t="shared" si="3"/>
        <v>56</v>
      </c>
    </row>
    <row r="25" spans="1:8" ht="15" customHeight="1">
      <c r="A25" s="128" t="s">
        <v>68</v>
      </c>
      <c r="B25" s="119">
        <v>3</v>
      </c>
      <c r="C25" s="109">
        <f t="shared" si="0"/>
        <v>0.75</v>
      </c>
      <c r="D25" s="119">
        <v>1</v>
      </c>
      <c r="E25" s="109">
        <f t="shared" si="1"/>
        <v>0.25</v>
      </c>
      <c r="F25" s="119">
        <v>0</v>
      </c>
      <c r="G25" s="109">
        <f t="shared" si="2"/>
        <v>0</v>
      </c>
      <c r="H25" s="120">
        <f t="shared" si="3"/>
        <v>4</v>
      </c>
    </row>
    <row r="26" spans="1:8" ht="15" customHeight="1">
      <c r="A26" s="128" t="s">
        <v>69</v>
      </c>
      <c r="B26" s="119">
        <v>7</v>
      </c>
      <c r="C26" s="109">
        <f t="shared" si="0"/>
        <v>0.77777777777777779</v>
      </c>
      <c r="D26" s="119">
        <v>2</v>
      </c>
      <c r="E26" s="109">
        <f t="shared" si="1"/>
        <v>0.22222222222222221</v>
      </c>
      <c r="F26" s="119">
        <v>0</v>
      </c>
      <c r="G26" s="109">
        <f t="shared" si="2"/>
        <v>0</v>
      </c>
      <c r="H26" s="120">
        <f t="shared" si="3"/>
        <v>9</v>
      </c>
    </row>
    <row r="27" spans="1:8" ht="15" customHeight="1">
      <c r="A27" s="128" t="s">
        <v>78</v>
      </c>
      <c r="B27" s="119">
        <v>2</v>
      </c>
      <c r="C27" s="109">
        <f t="shared" si="0"/>
        <v>1</v>
      </c>
      <c r="D27" s="119">
        <v>0</v>
      </c>
      <c r="E27" s="109">
        <f t="shared" si="1"/>
        <v>0</v>
      </c>
      <c r="F27" s="119">
        <v>0</v>
      </c>
      <c r="G27" s="109">
        <f t="shared" si="2"/>
        <v>0</v>
      </c>
      <c r="H27" s="120">
        <f t="shared" si="3"/>
        <v>2</v>
      </c>
    </row>
    <row r="28" spans="1:8" s="155" customFormat="1" ht="15" customHeight="1">
      <c r="A28" s="129" t="s">
        <v>23</v>
      </c>
      <c r="B28" s="120">
        <f>SUM(B5:B27)</f>
        <v>5529</v>
      </c>
      <c r="C28" s="112">
        <f t="shared" si="0"/>
        <v>0.61481152007116646</v>
      </c>
      <c r="D28" s="120">
        <f>SUM(D5:D27)</f>
        <v>3370</v>
      </c>
      <c r="E28" s="112">
        <f t="shared" si="1"/>
        <v>0.37473590570443677</v>
      </c>
      <c r="F28" s="120">
        <f>SUM(F5:F27)</f>
        <v>94</v>
      </c>
      <c r="G28" s="112">
        <f t="shared" si="2"/>
        <v>1.0452574224396754E-2</v>
      </c>
      <c r="H28" s="120">
        <f t="shared" si="3"/>
        <v>8993</v>
      </c>
    </row>
    <row r="29" spans="1:8">
      <c r="A29" s="237" t="s">
        <v>604</v>
      </c>
      <c r="B29" s="237"/>
      <c r="C29" s="237"/>
      <c r="D29" s="237"/>
      <c r="E29" s="252"/>
    </row>
    <row r="31" spans="1:8">
      <c r="A31" s="293" t="s">
        <v>614</v>
      </c>
    </row>
  </sheetData>
  <mergeCells count="5">
    <mergeCell ref="A1:H1"/>
    <mergeCell ref="A29:E29"/>
    <mergeCell ref="B3:C3"/>
    <mergeCell ref="D3:E3"/>
    <mergeCell ref="F3:G3"/>
  </mergeCells>
  <phoneticPr fontId="10" type="noConversion"/>
  <pageMargins left="0.75" right="0.75" top="1" bottom="1" header="0.5" footer="0.5"/>
  <pageSetup scale="9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6" sqref="A26"/>
    </sheetView>
  </sheetViews>
  <sheetFormatPr defaultRowHeight="12.75"/>
  <cols>
    <col min="1" max="1" width="22.42578125" style="140" customWidth="1"/>
    <col min="2" max="9" width="8.7109375" style="140" customWidth="1"/>
    <col min="10" max="10" width="8.7109375" style="141" customWidth="1"/>
    <col min="11" max="16384" width="9.140625" style="140"/>
  </cols>
  <sheetData>
    <row r="1" spans="1:10" ht="27" customHeight="1">
      <c r="A1" s="261" t="s">
        <v>553</v>
      </c>
      <c r="B1" s="269"/>
      <c r="C1" s="269"/>
      <c r="D1" s="269"/>
      <c r="E1" s="269"/>
      <c r="F1" s="269"/>
      <c r="G1" s="269"/>
      <c r="H1" s="269"/>
      <c r="I1" s="269"/>
      <c r="J1" s="269"/>
    </row>
    <row r="2" spans="1:10" ht="15" customHeight="1">
      <c r="A2" s="266" t="s">
        <v>547</v>
      </c>
      <c r="B2" s="267"/>
      <c r="C2" s="267"/>
      <c r="D2" s="267"/>
      <c r="E2" s="267"/>
      <c r="F2" s="267"/>
      <c r="G2" s="267"/>
      <c r="H2" s="267"/>
      <c r="I2" s="267"/>
      <c r="J2" s="268"/>
    </row>
    <row r="3" spans="1:10" ht="15" customHeight="1">
      <c r="A3" s="137" t="s">
        <v>195</v>
      </c>
      <c r="B3" s="256" t="s">
        <v>531</v>
      </c>
      <c r="C3" s="258"/>
      <c r="D3" s="258"/>
      <c r="E3" s="258"/>
      <c r="F3" s="258"/>
      <c r="G3" s="258"/>
      <c r="H3" s="256" t="s">
        <v>548</v>
      </c>
      <c r="I3" s="257"/>
      <c r="J3" s="161" t="s">
        <v>23</v>
      </c>
    </row>
    <row r="4" spans="1:10" ht="15" customHeight="1">
      <c r="A4" s="162"/>
      <c r="B4" s="263" t="s">
        <v>532</v>
      </c>
      <c r="C4" s="263"/>
      <c r="D4" s="263" t="s">
        <v>536</v>
      </c>
      <c r="E4" s="263"/>
      <c r="F4" s="263" t="s">
        <v>554</v>
      </c>
      <c r="G4" s="263"/>
      <c r="H4" s="164"/>
      <c r="I4" s="164"/>
      <c r="J4" s="163"/>
    </row>
    <row r="5" spans="1:10" s="104" customFormat="1" ht="15" customHeight="1">
      <c r="A5" s="165" t="s">
        <v>549</v>
      </c>
      <c r="B5" s="108">
        <v>317</v>
      </c>
      <c r="C5" s="109">
        <f t="shared" ref="C5:C10" si="0">B5/J5</f>
        <v>0.65904365904365902</v>
      </c>
      <c r="D5" s="150">
        <v>100</v>
      </c>
      <c r="E5" s="109">
        <f t="shared" ref="E5:E10" si="1">D5/J5</f>
        <v>0.20790020790020791</v>
      </c>
      <c r="F5" s="108">
        <v>29</v>
      </c>
      <c r="G5" s="109">
        <f t="shared" ref="G5:G10" si="2">F5/J5</f>
        <v>6.0291060291060294E-2</v>
      </c>
      <c r="H5" s="108">
        <v>35</v>
      </c>
      <c r="I5" s="109">
        <f t="shared" ref="I5:I10" si="3">H5/J5</f>
        <v>7.2765072765072769E-2</v>
      </c>
      <c r="J5" s="110">
        <f t="shared" ref="J5:J10" si="4">(B5+D5+F5+H5)</f>
        <v>481</v>
      </c>
    </row>
    <row r="6" spans="1:10" s="104" customFormat="1" ht="15" customHeight="1">
      <c r="A6" s="165" t="s">
        <v>550</v>
      </c>
      <c r="B6" s="108">
        <v>251</v>
      </c>
      <c r="C6" s="109">
        <f t="shared" si="0"/>
        <v>0.67292225201072386</v>
      </c>
      <c r="D6" s="150">
        <v>74</v>
      </c>
      <c r="E6" s="109">
        <f t="shared" si="1"/>
        <v>0.19839142091152814</v>
      </c>
      <c r="F6" s="108">
        <v>23</v>
      </c>
      <c r="G6" s="109">
        <f t="shared" si="2"/>
        <v>6.1662198391420911E-2</v>
      </c>
      <c r="H6" s="108">
        <v>25</v>
      </c>
      <c r="I6" s="109">
        <f t="shared" si="3"/>
        <v>6.7024128686327081E-2</v>
      </c>
      <c r="J6" s="110">
        <f t="shared" si="4"/>
        <v>373</v>
      </c>
    </row>
    <row r="7" spans="1:10" s="104" customFormat="1" ht="15" customHeight="1">
      <c r="A7" s="165" t="s">
        <v>198</v>
      </c>
      <c r="B7" s="108">
        <v>177</v>
      </c>
      <c r="C7" s="109">
        <f t="shared" si="0"/>
        <v>0.64130434782608692</v>
      </c>
      <c r="D7" s="150">
        <v>62</v>
      </c>
      <c r="E7" s="109">
        <f t="shared" si="1"/>
        <v>0.22463768115942029</v>
      </c>
      <c r="F7" s="108">
        <v>16</v>
      </c>
      <c r="G7" s="109">
        <f t="shared" si="2"/>
        <v>5.7971014492753624E-2</v>
      </c>
      <c r="H7" s="108">
        <v>21</v>
      </c>
      <c r="I7" s="109">
        <f t="shared" si="3"/>
        <v>7.6086956521739135E-2</v>
      </c>
      <c r="J7" s="110">
        <f t="shared" si="4"/>
        <v>276</v>
      </c>
    </row>
    <row r="8" spans="1:10" s="104" customFormat="1" ht="15" customHeight="1">
      <c r="A8" s="128" t="s">
        <v>199</v>
      </c>
      <c r="B8" s="108">
        <v>139</v>
      </c>
      <c r="C8" s="109">
        <f t="shared" si="0"/>
        <v>0.64351851851851849</v>
      </c>
      <c r="D8" s="150">
        <v>54</v>
      </c>
      <c r="E8" s="109">
        <f t="shared" si="1"/>
        <v>0.25</v>
      </c>
      <c r="F8" s="108">
        <v>8</v>
      </c>
      <c r="G8" s="109">
        <f t="shared" si="2"/>
        <v>3.7037037037037035E-2</v>
      </c>
      <c r="H8" s="108">
        <v>15</v>
      </c>
      <c r="I8" s="109">
        <f t="shared" si="3"/>
        <v>6.9444444444444448E-2</v>
      </c>
      <c r="J8" s="110">
        <f t="shared" si="4"/>
        <v>216</v>
      </c>
    </row>
    <row r="9" spans="1:10" s="104" customFormat="1" ht="15" customHeight="1">
      <c r="A9" s="128" t="s">
        <v>200</v>
      </c>
      <c r="B9" s="108">
        <v>94</v>
      </c>
      <c r="C9" s="109">
        <f t="shared" si="0"/>
        <v>0.59872611464968151</v>
      </c>
      <c r="D9" s="150">
        <v>41</v>
      </c>
      <c r="E9" s="109">
        <f t="shared" si="1"/>
        <v>0.26114649681528662</v>
      </c>
      <c r="F9" s="108">
        <v>2</v>
      </c>
      <c r="G9" s="109">
        <f t="shared" si="2"/>
        <v>1.2738853503184714E-2</v>
      </c>
      <c r="H9" s="108">
        <v>20</v>
      </c>
      <c r="I9" s="109">
        <f t="shared" si="3"/>
        <v>0.12738853503184713</v>
      </c>
      <c r="J9" s="110">
        <f t="shared" si="4"/>
        <v>157</v>
      </c>
    </row>
    <row r="10" spans="1:10" s="113" customFormat="1" ht="15" customHeight="1">
      <c r="A10" s="129" t="s">
        <v>23</v>
      </c>
      <c r="B10" s="110">
        <f>SUM(B5:B9)</f>
        <v>978</v>
      </c>
      <c r="C10" s="112">
        <f t="shared" si="0"/>
        <v>0.65069860279441116</v>
      </c>
      <c r="D10" s="110">
        <f>SUM(D5:D9)</f>
        <v>331</v>
      </c>
      <c r="E10" s="112">
        <f t="shared" si="1"/>
        <v>0.22022621423819028</v>
      </c>
      <c r="F10" s="110">
        <f>SUM(F5:F9)</f>
        <v>78</v>
      </c>
      <c r="G10" s="112">
        <f t="shared" si="2"/>
        <v>5.1896207584830337E-2</v>
      </c>
      <c r="H10" s="110">
        <f>SUM(H5:H9)</f>
        <v>116</v>
      </c>
      <c r="I10" s="112">
        <f t="shared" si="3"/>
        <v>7.7178975382568196E-2</v>
      </c>
      <c r="J10" s="110">
        <f t="shared" si="4"/>
        <v>1503</v>
      </c>
    </row>
    <row r="13" spans="1:10" ht="15" customHeight="1"/>
    <row r="14" spans="1:10" ht="15" customHeight="1">
      <c r="A14" s="264" t="s">
        <v>551</v>
      </c>
      <c r="B14" s="265"/>
      <c r="C14" s="265"/>
      <c r="D14" s="265"/>
      <c r="E14" s="265"/>
      <c r="F14" s="265"/>
      <c r="G14" s="265"/>
      <c r="H14" s="265"/>
      <c r="I14" s="265"/>
      <c r="J14" s="265"/>
    </row>
    <row r="15" spans="1:10" ht="15" customHeight="1">
      <c r="A15" s="137" t="s">
        <v>195</v>
      </c>
      <c r="B15" s="255" t="s">
        <v>531</v>
      </c>
      <c r="C15" s="255"/>
      <c r="D15" s="255"/>
      <c r="E15" s="255"/>
      <c r="F15" s="255"/>
      <c r="G15" s="255"/>
      <c r="H15" s="255" t="s">
        <v>548</v>
      </c>
      <c r="I15" s="255"/>
      <c r="J15" s="161" t="s">
        <v>23</v>
      </c>
    </row>
    <row r="16" spans="1:10" ht="15" customHeight="1">
      <c r="A16" s="162"/>
      <c r="B16" s="263" t="s">
        <v>532</v>
      </c>
      <c r="C16" s="263"/>
      <c r="D16" s="263" t="s">
        <v>536</v>
      </c>
      <c r="E16" s="263"/>
      <c r="F16" s="263" t="s">
        <v>554</v>
      </c>
      <c r="G16" s="263"/>
      <c r="H16" s="164"/>
      <c r="I16" s="164"/>
      <c r="J16" s="163"/>
    </row>
    <row r="17" spans="1:11" s="104" customFormat="1" ht="15" customHeight="1">
      <c r="A17" s="165" t="s">
        <v>549</v>
      </c>
      <c r="B17" s="108">
        <v>93</v>
      </c>
      <c r="C17" s="109">
        <f>B17/J17</f>
        <v>0.72093023255813948</v>
      </c>
      <c r="D17" s="108">
        <v>18</v>
      </c>
      <c r="E17" s="109">
        <f t="shared" ref="E17:E22" si="5">D17/J17</f>
        <v>0.13953488372093023</v>
      </c>
      <c r="F17" s="108">
        <v>2</v>
      </c>
      <c r="G17" s="109">
        <f t="shared" ref="G17:G22" si="6">F17/J17</f>
        <v>1.5503875968992248E-2</v>
      </c>
      <c r="H17" s="108">
        <v>16</v>
      </c>
      <c r="I17" s="109">
        <f t="shared" ref="I17:I22" si="7">H17/J17</f>
        <v>0.12403100775193798</v>
      </c>
      <c r="J17" s="110">
        <f t="shared" ref="J17:J22" si="8">(B17+D17+F17+H17)</f>
        <v>129</v>
      </c>
    </row>
    <row r="18" spans="1:11" s="104" customFormat="1" ht="15" customHeight="1">
      <c r="A18" s="165" t="s">
        <v>550</v>
      </c>
      <c r="B18" s="108">
        <v>39</v>
      </c>
      <c r="C18" s="109">
        <f>B18/J18</f>
        <v>0.52</v>
      </c>
      <c r="D18" s="108">
        <v>18</v>
      </c>
      <c r="E18" s="109">
        <f t="shared" si="5"/>
        <v>0.24</v>
      </c>
      <c r="F18" s="108">
        <v>8</v>
      </c>
      <c r="G18" s="109">
        <f t="shared" si="6"/>
        <v>0.10666666666666667</v>
      </c>
      <c r="H18" s="108">
        <v>10</v>
      </c>
      <c r="I18" s="109">
        <f t="shared" si="7"/>
        <v>0.13333333333333333</v>
      </c>
      <c r="J18" s="110">
        <f t="shared" si="8"/>
        <v>75</v>
      </c>
    </row>
    <row r="19" spans="1:11" s="104" customFormat="1" ht="15" customHeight="1">
      <c r="A19" s="165" t="s">
        <v>198</v>
      </c>
      <c r="B19" s="108">
        <v>32</v>
      </c>
      <c r="C19" s="109">
        <f>B19/J19</f>
        <v>0.5423728813559322</v>
      </c>
      <c r="D19" s="108">
        <v>14</v>
      </c>
      <c r="E19" s="109">
        <f t="shared" si="5"/>
        <v>0.23728813559322035</v>
      </c>
      <c r="F19" s="108">
        <v>5</v>
      </c>
      <c r="G19" s="109">
        <f t="shared" si="6"/>
        <v>8.4745762711864403E-2</v>
      </c>
      <c r="H19" s="108">
        <v>8</v>
      </c>
      <c r="I19" s="109">
        <f t="shared" si="7"/>
        <v>0.13559322033898305</v>
      </c>
      <c r="J19" s="110">
        <f t="shared" si="8"/>
        <v>59</v>
      </c>
    </row>
    <row r="20" spans="1:11" s="104" customFormat="1" ht="15" customHeight="1">
      <c r="A20" s="128" t="s">
        <v>199</v>
      </c>
      <c r="B20" s="108">
        <v>17</v>
      </c>
      <c r="C20" s="109">
        <f>B20/J20</f>
        <v>0.6071428571428571</v>
      </c>
      <c r="D20" s="108">
        <v>4</v>
      </c>
      <c r="E20" s="109">
        <f t="shared" si="5"/>
        <v>0.14285714285714285</v>
      </c>
      <c r="F20" s="108">
        <v>1</v>
      </c>
      <c r="G20" s="109">
        <f t="shared" si="6"/>
        <v>3.5714285714285712E-2</v>
      </c>
      <c r="H20" s="108">
        <v>6</v>
      </c>
      <c r="I20" s="109">
        <f t="shared" si="7"/>
        <v>0.21428571428571427</v>
      </c>
      <c r="J20" s="110">
        <f t="shared" si="8"/>
        <v>28</v>
      </c>
    </row>
    <row r="21" spans="1:11" s="104" customFormat="1" ht="15" customHeight="1">
      <c r="A21" s="128" t="s">
        <v>200</v>
      </c>
      <c r="B21" s="108">
        <v>22</v>
      </c>
      <c r="C21" s="109">
        <f>B21/J21</f>
        <v>0.55000000000000004</v>
      </c>
      <c r="D21" s="108">
        <v>9</v>
      </c>
      <c r="E21" s="109">
        <f t="shared" si="5"/>
        <v>0.22500000000000001</v>
      </c>
      <c r="F21" s="108">
        <v>2</v>
      </c>
      <c r="G21" s="109">
        <f t="shared" si="6"/>
        <v>0.05</v>
      </c>
      <c r="H21" s="108">
        <v>7</v>
      </c>
      <c r="I21" s="109">
        <f t="shared" si="7"/>
        <v>0.17499999999999999</v>
      </c>
      <c r="J21" s="110">
        <f t="shared" si="8"/>
        <v>40</v>
      </c>
    </row>
    <row r="22" spans="1:11" s="113" customFormat="1" ht="15" customHeight="1">
      <c r="A22" s="129" t="s">
        <v>23</v>
      </c>
      <c r="B22" s="110">
        <f>SUM(B17:B21)</f>
        <v>203</v>
      </c>
      <c r="C22" s="112">
        <v>0.61399999999999999</v>
      </c>
      <c r="D22" s="110">
        <f>SUM(D17:D21)</f>
        <v>63</v>
      </c>
      <c r="E22" s="112">
        <f t="shared" si="5"/>
        <v>0.19033232628398791</v>
      </c>
      <c r="F22" s="110">
        <f>SUM(F17:F21)</f>
        <v>18</v>
      </c>
      <c r="G22" s="112">
        <f t="shared" si="6"/>
        <v>5.4380664652567974E-2</v>
      </c>
      <c r="H22" s="110">
        <f>SUM(H17:H21)</f>
        <v>47</v>
      </c>
      <c r="I22" s="112">
        <f t="shared" si="7"/>
        <v>0.1419939577039275</v>
      </c>
      <c r="J22" s="110">
        <f t="shared" si="8"/>
        <v>331</v>
      </c>
    </row>
    <row r="23" spans="1:11">
      <c r="A23" s="237" t="s">
        <v>604</v>
      </c>
      <c r="B23" s="237"/>
      <c r="C23" s="237"/>
      <c r="D23" s="237"/>
      <c r="E23" s="252"/>
    </row>
    <row r="24" spans="1:11">
      <c r="A24" s="245" t="s">
        <v>552</v>
      </c>
      <c r="B24" s="237"/>
      <c r="C24" s="237"/>
      <c r="D24" s="237"/>
      <c r="E24" s="252"/>
      <c r="F24" s="247"/>
      <c r="G24" s="247"/>
      <c r="H24" s="247"/>
      <c r="I24" s="247"/>
      <c r="J24" s="247"/>
      <c r="K24" s="247"/>
    </row>
    <row r="26" spans="1:11">
      <c r="A26" s="297" t="s">
        <v>614</v>
      </c>
    </row>
  </sheetData>
  <mergeCells count="15">
    <mergeCell ref="A2:J2"/>
    <mergeCell ref="B3:G3"/>
    <mergeCell ref="H3:I3"/>
    <mergeCell ref="D16:E16"/>
    <mergeCell ref="A1:J1"/>
    <mergeCell ref="A24:K24"/>
    <mergeCell ref="B4:C4"/>
    <mergeCell ref="D4:E4"/>
    <mergeCell ref="F4:G4"/>
    <mergeCell ref="A14:J14"/>
    <mergeCell ref="A23:E23"/>
    <mergeCell ref="B15:G15"/>
    <mergeCell ref="H15:I15"/>
    <mergeCell ref="B16:C16"/>
    <mergeCell ref="F16:G16"/>
  </mergeCells>
  <phoneticPr fontId="10" type="noConversion"/>
  <pageMargins left="0.75" right="0.75" top="1" bottom="1" header="0.5" footer="0.5"/>
  <pageSetup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A26" sqref="A26"/>
    </sheetView>
  </sheetViews>
  <sheetFormatPr defaultRowHeight="12.75"/>
  <cols>
    <col min="1" max="1" width="22.42578125" style="36" customWidth="1"/>
    <col min="2" max="9" width="8.28515625" style="36" customWidth="1"/>
    <col min="10" max="10" width="8.28515625" style="155" customWidth="1"/>
    <col min="11" max="16384" width="9.140625" style="36"/>
  </cols>
  <sheetData>
    <row r="1" spans="1:12" s="82" customFormat="1" ht="32.25" customHeight="1">
      <c r="A1" s="272" t="s">
        <v>555</v>
      </c>
      <c r="B1" s="237"/>
      <c r="C1" s="237"/>
      <c r="D1" s="237"/>
      <c r="E1" s="237"/>
      <c r="F1" s="237"/>
      <c r="G1" s="237"/>
      <c r="H1" s="237"/>
      <c r="I1" s="237"/>
      <c r="J1" s="237"/>
    </row>
    <row r="2" spans="1:12" s="82" customFormat="1" ht="15" customHeight="1">
      <c r="A2" s="266" t="s">
        <v>547</v>
      </c>
      <c r="B2" s="267"/>
      <c r="C2" s="267"/>
      <c r="D2" s="267"/>
      <c r="E2" s="267"/>
      <c r="F2" s="267"/>
      <c r="G2" s="267"/>
      <c r="H2" s="267"/>
      <c r="I2" s="267"/>
      <c r="J2" s="268"/>
    </row>
    <row r="3" spans="1:12" s="82" customFormat="1" ht="15" customHeight="1">
      <c r="A3" s="137" t="s">
        <v>195</v>
      </c>
      <c r="B3" s="255" t="s">
        <v>531</v>
      </c>
      <c r="C3" s="255"/>
      <c r="D3" s="255"/>
      <c r="E3" s="255"/>
      <c r="F3" s="255"/>
      <c r="G3" s="255"/>
      <c r="H3" s="255" t="s">
        <v>548</v>
      </c>
      <c r="I3" s="255"/>
      <c r="J3" s="161" t="s">
        <v>23</v>
      </c>
      <c r="K3" s="172"/>
    </row>
    <row r="4" spans="1:12" s="82" customFormat="1" ht="15" customHeight="1">
      <c r="A4" s="105"/>
      <c r="B4" s="263" t="s">
        <v>532</v>
      </c>
      <c r="C4" s="263"/>
      <c r="D4" s="263" t="s">
        <v>536</v>
      </c>
      <c r="E4" s="263"/>
      <c r="F4" s="263" t="s">
        <v>554</v>
      </c>
      <c r="G4" s="263"/>
      <c r="H4" s="164"/>
      <c r="I4" s="164"/>
      <c r="J4" s="163"/>
      <c r="L4" s="172"/>
    </row>
    <row r="5" spans="1:12" ht="15" customHeight="1">
      <c r="A5" s="165" t="s">
        <v>549</v>
      </c>
      <c r="B5" s="108">
        <v>152</v>
      </c>
      <c r="C5" s="109">
        <f t="shared" ref="C5:C10" si="0">B5/J5</f>
        <v>0.60799999999999998</v>
      </c>
      <c r="D5" s="108">
        <v>70</v>
      </c>
      <c r="E5" s="109">
        <f t="shared" ref="E5:E10" si="1">D5/J5</f>
        <v>0.28000000000000003</v>
      </c>
      <c r="F5" s="108">
        <v>15</v>
      </c>
      <c r="G5" s="109">
        <f t="shared" ref="G5:G10" si="2">F5/J5</f>
        <v>0.06</v>
      </c>
      <c r="H5" s="108">
        <v>13</v>
      </c>
      <c r="I5" s="109">
        <f t="shared" ref="I5:I10" si="3">H5/J5</f>
        <v>5.1999999999999998E-2</v>
      </c>
      <c r="J5" s="110">
        <f t="shared" ref="J5:J10" si="4">(B5+D5+F5+H5)</f>
        <v>250</v>
      </c>
    </row>
    <row r="6" spans="1:12" ht="15" customHeight="1">
      <c r="A6" s="165" t="s">
        <v>550</v>
      </c>
      <c r="B6" s="108">
        <v>98</v>
      </c>
      <c r="C6" s="109">
        <f t="shared" si="0"/>
        <v>0.61635220125786161</v>
      </c>
      <c r="D6" s="108">
        <v>44</v>
      </c>
      <c r="E6" s="109">
        <f t="shared" si="1"/>
        <v>0.27672955974842767</v>
      </c>
      <c r="F6" s="108">
        <v>11</v>
      </c>
      <c r="G6" s="109">
        <f t="shared" si="2"/>
        <v>6.9182389937106917E-2</v>
      </c>
      <c r="H6" s="108">
        <v>6</v>
      </c>
      <c r="I6" s="109">
        <f t="shared" si="3"/>
        <v>3.7735849056603772E-2</v>
      </c>
      <c r="J6" s="110">
        <f t="shared" si="4"/>
        <v>159</v>
      </c>
    </row>
    <row r="7" spans="1:12" ht="15" customHeight="1">
      <c r="A7" s="165" t="s">
        <v>198</v>
      </c>
      <c r="B7" s="108">
        <v>78</v>
      </c>
      <c r="C7" s="109">
        <f t="shared" si="0"/>
        <v>0.65</v>
      </c>
      <c r="D7" s="108">
        <v>31</v>
      </c>
      <c r="E7" s="109">
        <f t="shared" si="1"/>
        <v>0.25833333333333336</v>
      </c>
      <c r="F7" s="108">
        <v>4</v>
      </c>
      <c r="G7" s="109">
        <f t="shared" si="2"/>
        <v>3.3333333333333333E-2</v>
      </c>
      <c r="H7" s="108">
        <v>7</v>
      </c>
      <c r="I7" s="109">
        <f t="shared" si="3"/>
        <v>5.8333333333333334E-2</v>
      </c>
      <c r="J7" s="110">
        <f t="shared" si="4"/>
        <v>120</v>
      </c>
    </row>
    <row r="8" spans="1:12" ht="15" customHeight="1">
      <c r="A8" s="128" t="s">
        <v>199</v>
      </c>
      <c r="B8" s="108">
        <v>47</v>
      </c>
      <c r="C8" s="109">
        <f t="shared" si="0"/>
        <v>0.72307692307692306</v>
      </c>
      <c r="D8" s="108">
        <v>16</v>
      </c>
      <c r="E8" s="109">
        <f t="shared" si="1"/>
        <v>0.24615384615384617</v>
      </c>
      <c r="F8" s="108">
        <v>2</v>
      </c>
      <c r="G8" s="109">
        <f t="shared" si="2"/>
        <v>3.0769230769230771E-2</v>
      </c>
      <c r="H8" s="108">
        <v>0</v>
      </c>
      <c r="I8" s="109">
        <f t="shared" si="3"/>
        <v>0</v>
      </c>
      <c r="J8" s="110">
        <f t="shared" si="4"/>
        <v>65</v>
      </c>
    </row>
    <row r="9" spans="1:12" ht="15" customHeight="1">
      <c r="A9" s="128" t="s">
        <v>200</v>
      </c>
      <c r="B9" s="108">
        <v>28</v>
      </c>
      <c r="C9" s="109">
        <f t="shared" si="0"/>
        <v>0.5714285714285714</v>
      </c>
      <c r="D9" s="108">
        <v>16</v>
      </c>
      <c r="E9" s="109">
        <f t="shared" si="1"/>
        <v>0.32653061224489793</v>
      </c>
      <c r="F9" s="108">
        <v>0</v>
      </c>
      <c r="G9" s="109">
        <f t="shared" si="2"/>
        <v>0</v>
      </c>
      <c r="H9" s="108">
        <v>5</v>
      </c>
      <c r="I9" s="109">
        <f t="shared" si="3"/>
        <v>0.10204081632653061</v>
      </c>
      <c r="J9" s="110">
        <f t="shared" si="4"/>
        <v>49</v>
      </c>
    </row>
    <row r="10" spans="1:12" s="155" customFormat="1" ht="15" customHeight="1">
      <c r="A10" s="129" t="s">
        <v>23</v>
      </c>
      <c r="B10" s="110">
        <f>SUM(B5:B9)</f>
        <v>403</v>
      </c>
      <c r="C10" s="112">
        <f t="shared" si="0"/>
        <v>0.62674961119751171</v>
      </c>
      <c r="D10" s="110">
        <f>SUM(D5:D9)</f>
        <v>177</v>
      </c>
      <c r="E10" s="112">
        <f t="shared" si="1"/>
        <v>0.27527216174183516</v>
      </c>
      <c r="F10" s="110">
        <f>SUM(F5:F9)</f>
        <v>32</v>
      </c>
      <c r="G10" s="112">
        <f t="shared" si="2"/>
        <v>4.9766718506998445E-2</v>
      </c>
      <c r="H10" s="110">
        <f>SUM(H5:H9)</f>
        <v>31</v>
      </c>
      <c r="I10" s="112">
        <f t="shared" si="3"/>
        <v>4.821150855365474E-2</v>
      </c>
      <c r="J10" s="110">
        <f t="shared" si="4"/>
        <v>643</v>
      </c>
    </row>
    <row r="11" spans="1:12">
      <c r="A11" s="104"/>
      <c r="B11" s="104"/>
      <c r="C11" s="104"/>
      <c r="D11" s="104"/>
      <c r="E11" s="104"/>
      <c r="F11" s="104"/>
      <c r="G11" s="104"/>
      <c r="H11" s="104"/>
      <c r="I11" s="104"/>
      <c r="J11" s="113"/>
    </row>
    <row r="12" spans="1:12">
      <c r="A12" s="104"/>
      <c r="B12" s="104"/>
      <c r="C12" s="104"/>
      <c r="D12" s="104"/>
      <c r="E12" s="104"/>
      <c r="F12" s="104"/>
      <c r="G12" s="104"/>
      <c r="H12" s="104"/>
      <c r="I12" s="104"/>
      <c r="J12" s="113"/>
    </row>
    <row r="13" spans="1:12">
      <c r="A13" s="104"/>
      <c r="B13" s="104"/>
      <c r="C13" s="104"/>
      <c r="D13" s="104"/>
      <c r="E13" s="104"/>
      <c r="F13" s="104"/>
      <c r="G13" s="104"/>
      <c r="H13" s="104"/>
      <c r="I13" s="104"/>
      <c r="J13" s="113"/>
    </row>
    <row r="14" spans="1:12" s="82" customFormat="1" ht="15" customHeight="1">
      <c r="A14" s="270" t="s">
        <v>551</v>
      </c>
      <c r="B14" s="271"/>
      <c r="C14" s="271"/>
      <c r="D14" s="271"/>
      <c r="E14" s="271"/>
      <c r="F14" s="271"/>
      <c r="G14" s="271"/>
      <c r="H14" s="271"/>
      <c r="I14" s="271"/>
      <c r="J14" s="271"/>
    </row>
    <row r="15" spans="1:12" s="82" customFormat="1" ht="15" customHeight="1">
      <c r="A15" s="174" t="s">
        <v>195</v>
      </c>
      <c r="B15" s="273" t="s">
        <v>531</v>
      </c>
      <c r="C15" s="273"/>
      <c r="D15" s="273"/>
      <c r="E15" s="273"/>
      <c r="F15" s="273"/>
      <c r="G15" s="273"/>
      <c r="H15" s="273" t="s">
        <v>548</v>
      </c>
      <c r="I15" s="273"/>
      <c r="J15" s="175" t="s">
        <v>23</v>
      </c>
    </row>
    <row r="16" spans="1:12" s="82" customFormat="1" ht="15" customHeight="1">
      <c r="A16" s="173"/>
      <c r="B16" s="274" t="s">
        <v>532</v>
      </c>
      <c r="C16" s="274"/>
      <c r="D16" s="274" t="s">
        <v>536</v>
      </c>
      <c r="E16" s="274"/>
      <c r="F16" s="274" t="s">
        <v>554</v>
      </c>
      <c r="G16" s="274"/>
      <c r="H16" s="176"/>
      <c r="I16" s="177"/>
      <c r="J16" s="176"/>
    </row>
    <row r="17" spans="1:10" ht="15" customHeight="1">
      <c r="A17" s="178" t="s">
        <v>549</v>
      </c>
      <c r="B17" s="179">
        <v>58</v>
      </c>
      <c r="C17" s="180">
        <f t="shared" ref="C17:C22" si="5">B17/J17</f>
        <v>0.59183673469387754</v>
      </c>
      <c r="D17" s="179">
        <v>30</v>
      </c>
      <c r="E17" s="180">
        <f t="shared" ref="E17:E22" si="6">D17/J17</f>
        <v>0.30612244897959184</v>
      </c>
      <c r="F17" s="179">
        <v>4</v>
      </c>
      <c r="G17" s="180">
        <f t="shared" ref="G17:G22" si="7">F17/J17</f>
        <v>4.0816326530612242E-2</v>
      </c>
      <c r="H17" s="179">
        <v>6</v>
      </c>
      <c r="I17" s="180">
        <f t="shared" ref="I17:I22" si="8">H17/J17</f>
        <v>6.1224489795918366E-2</v>
      </c>
      <c r="J17" s="181">
        <f t="shared" ref="J17:J22" si="9">(B17+D17+F17+H17)</f>
        <v>98</v>
      </c>
    </row>
    <row r="18" spans="1:10" ht="15" customHeight="1">
      <c r="A18" s="178" t="s">
        <v>550</v>
      </c>
      <c r="B18" s="179">
        <v>32</v>
      </c>
      <c r="C18" s="180">
        <f t="shared" si="5"/>
        <v>0.62745098039215685</v>
      </c>
      <c r="D18" s="179">
        <v>12</v>
      </c>
      <c r="E18" s="180">
        <f t="shared" si="6"/>
        <v>0.23529411764705882</v>
      </c>
      <c r="F18" s="179">
        <v>2</v>
      </c>
      <c r="G18" s="180">
        <f t="shared" si="7"/>
        <v>3.9215686274509803E-2</v>
      </c>
      <c r="H18" s="179">
        <v>5</v>
      </c>
      <c r="I18" s="180">
        <f t="shared" si="8"/>
        <v>9.8039215686274508E-2</v>
      </c>
      <c r="J18" s="181">
        <f t="shared" si="9"/>
        <v>51</v>
      </c>
    </row>
    <row r="19" spans="1:10" ht="15" customHeight="1">
      <c r="A19" s="178" t="s">
        <v>198</v>
      </c>
      <c r="B19" s="179">
        <v>23</v>
      </c>
      <c r="C19" s="180">
        <f t="shared" si="5"/>
        <v>0.69696969696969702</v>
      </c>
      <c r="D19" s="179">
        <v>7</v>
      </c>
      <c r="E19" s="180">
        <f t="shared" si="6"/>
        <v>0.21212121212121213</v>
      </c>
      <c r="F19" s="179">
        <v>2</v>
      </c>
      <c r="G19" s="180">
        <f t="shared" si="7"/>
        <v>6.0606060606060608E-2</v>
      </c>
      <c r="H19" s="179">
        <v>1</v>
      </c>
      <c r="I19" s="180">
        <f t="shared" si="8"/>
        <v>3.0303030303030304E-2</v>
      </c>
      <c r="J19" s="181">
        <f t="shared" si="9"/>
        <v>33</v>
      </c>
    </row>
    <row r="20" spans="1:10" ht="15" customHeight="1">
      <c r="A20" s="182" t="s">
        <v>199</v>
      </c>
      <c r="B20" s="179">
        <v>13</v>
      </c>
      <c r="C20" s="180">
        <f t="shared" si="5"/>
        <v>0.68421052631578949</v>
      </c>
      <c r="D20" s="179">
        <v>3</v>
      </c>
      <c r="E20" s="180">
        <f t="shared" si="6"/>
        <v>0.15789473684210525</v>
      </c>
      <c r="F20" s="179">
        <v>1</v>
      </c>
      <c r="G20" s="180">
        <f t="shared" si="7"/>
        <v>5.2631578947368418E-2</v>
      </c>
      <c r="H20" s="179">
        <v>2</v>
      </c>
      <c r="I20" s="180">
        <f t="shared" si="8"/>
        <v>0.10526315789473684</v>
      </c>
      <c r="J20" s="181">
        <f t="shared" si="9"/>
        <v>19</v>
      </c>
    </row>
    <row r="21" spans="1:10" ht="15" customHeight="1">
      <c r="A21" s="182" t="s">
        <v>200</v>
      </c>
      <c r="B21" s="179">
        <v>17</v>
      </c>
      <c r="C21" s="180">
        <f t="shared" si="5"/>
        <v>0.65384615384615385</v>
      </c>
      <c r="D21" s="179">
        <v>4</v>
      </c>
      <c r="E21" s="180">
        <f t="shared" si="6"/>
        <v>0.15384615384615385</v>
      </c>
      <c r="F21" s="179">
        <v>0</v>
      </c>
      <c r="G21" s="180">
        <f t="shared" si="7"/>
        <v>0</v>
      </c>
      <c r="H21" s="179">
        <v>5</v>
      </c>
      <c r="I21" s="180">
        <f t="shared" si="8"/>
        <v>0.19230769230769232</v>
      </c>
      <c r="J21" s="181">
        <f t="shared" si="9"/>
        <v>26</v>
      </c>
    </row>
    <row r="22" spans="1:10" s="155" customFormat="1" ht="15" customHeight="1">
      <c r="A22" s="183" t="s">
        <v>23</v>
      </c>
      <c r="B22" s="181">
        <f>SUM(B17:B21)</f>
        <v>143</v>
      </c>
      <c r="C22" s="184">
        <f t="shared" si="5"/>
        <v>0.62995594713656389</v>
      </c>
      <c r="D22" s="181">
        <f>SUM(D17:D21)</f>
        <v>56</v>
      </c>
      <c r="E22" s="184">
        <f t="shared" si="6"/>
        <v>0.24669603524229075</v>
      </c>
      <c r="F22" s="181">
        <f>SUM(F17:F21)</f>
        <v>9</v>
      </c>
      <c r="G22" s="184">
        <f t="shared" si="7"/>
        <v>3.9647577092511016E-2</v>
      </c>
      <c r="H22" s="181">
        <f>SUM(H17:H21)</f>
        <v>19</v>
      </c>
      <c r="I22" s="184">
        <f t="shared" si="8"/>
        <v>8.3700440528634359E-2</v>
      </c>
      <c r="J22" s="181">
        <f t="shared" si="9"/>
        <v>227</v>
      </c>
    </row>
    <row r="23" spans="1:10">
      <c r="A23" s="237" t="s">
        <v>604</v>
      </c>
      <c r="B23" s="237"/>
      <c r="C23" s="237"/>
      <c r="D23" s="237"/>
      <c r="E23" s="252"/>
      <c r="F23" s="140"/>
      <c r="G23" s="140"/>
      <c r="H23" s="140"/>
      <c r="I23" s="140"/>
      <c r="J23" s="141"/>
    </row>
    <row r="24" spans="1:10">
      <c r="A24" s="245" t="s">
        <v>552</v>
      </c>
      <c r="B24" s="237"/>
      <c r="C24" s="237"/>
      <c r="D24" s="237"/>
      <c r="E24" s="252"/>
      <c r="F24" s="247"/>
      <c r="G24" s="247"/>
      <c r="H24" s="247"/>
      <c r="I24" s="247"/>
      <c r="J24" s="247"/>
    </row>
    <row r="26" spans="1:10">
      <c r="A26" s="293" t="s">
        <v>614</v>
      </c>
    </row>
  </sheetData>
  <mergeCells count="15">
    <mergeCell ref="A23:E23"/>
    <mergeCell ref="A24:J24"/>
    <mergeCell ref="B15:G15"/>
    <mergeCell ref="H15:I15"/>
    <mergeCell ref="B16:C16"/>
    <mergeCell ref="D16:E16"/>
    <mergeCell ref="F16:G16"/>
    <mergeCell ref="B4:C4"/>
    <mergeCell ref="D4:E4"/>
    <mergeCell ref="F4:G4"/>
    <mergeCell ref="A14:J14"/>
    <mergeCell ref="A1:J1"/>
    <mergeCell ref="A2:J2"/>
    <mergeCell ref="B3:G3"/>
    <mergeCell ref="H3:I3"/>
  </mergeCells>
  <phoneticPr fontId="10" type="noConversion"/>
  <pageMargins left="0.75" right="0.75" top="1" bottom="1" header="0.5" footer="0.5"/>
  <pageSetup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A12" sqref="A12"/>
    </sheetView>
  </sheetViews>
  <sheetFormatPr defaultRowHeight="12.75"/>
  <cols>
    <col min="1" max="1" width="22.42578125" customWidth="1"/>
    <col min="2" max="7" width="8.7109375" customWidth="1"/>
    <col min="8" max="8" width="8.7109375" style="185" customWidth="1"/>
  </cols>
  <sheetData>
    <row r="1" spans="1:9" ht="27.75" customHeight="1">
      <c r="A1" s="272" t="s">
        <v>556</v>
      </c>
      <c r="B1" s="247"/>
      <c r="C1" s="247"/>
      <c r="D1" s="247"/>
      <c r="E1" s="247"/>
      <c r="F1" s="247"/>
      <c r="G1" s="247"/>
      <c r="H1" s="247"/>
      <c r="I1" s="95"/>
    </row>
    <row r="2" spans="1:9">
      <c r="A2" s="130"/>
      <c r="B2" s="130"/>
      <c r="C2" s="130"/>
      <c r="D2" s="130"/>
    </row>
    <row r="3" spans="1:9" ht="15" customHeight="1">
      <c r="A3" s="137" t="s">
        <v>195</v>
      </c>
      <c r="B3" s="255" t="s">
        <v>543</v>
      </c>
      <c r="C3" s="255"/>
      <c r="D3" s="255" t="s">
        <v>544</v>
      </c>
      <c r="E3" s="255"/>
      <c r="F3" s="255" t="s">
        <v>545</v>
      </c>
      <c r="G3" s="255"/>
      <c r="H3" s="103" t="s">
        <v>23</v>
      </c>
    </row>
    <row r="4" spans="1:9" ht="15" customHeight="1">
      <c r="A4" s="165" t="s">
        <v>549</v>
      </c>
      <c r="B4" s="108">
        <v>175</v>
      </c>
      <c r="C4" s="109">
        <f t="shared" ref="C4:C9" si="0">B4/H4</f>
        <v>0.81775700934579443</v>
      </c>
      <c r="D4" s="189">
        <v>39</v>
      </c>
      <c r="E4" s="109">
        <f t="shared" ref="E4:E9" si="1">D4/H4</f>
        <v>0.1822429906542056</v>
      </c>
      <c r="F4" s="108">
        <v>0</v>
      </c>
      <c r="G4" s="109">
        <f t="shared" ref="G4:G9" si="2">F4/H4</f>
        <v>0</v>
      </c>
      <c r="H4" s="110">
        <f>(B4+D4+F4)</f>
        <v>214</v>
      </c>
    </row>
    <row r="5" spans="1:9" ht="15" customHeight="1">
      <c r="A5" s="165" t="s">
        <v>550</v>
      </c>
      <c r="B5" s="108">
        <v>74</v>
      </c>
      <c r="C5" s="109">
        <f t="shared" si="0"/>
        <v>0.70476190476190481</v>
      </c>
      <c r="D5" s="189">
        <v>31</v>
      </c>
      <c r="E5" s="109">
        <f t="shared" si="1"/>
        <v>0.29523809523809524</v>
      </c>
      <c r="F5" s="108">
        <v>0</v>
      </c>
      <c r="G5" s="109">
        <f t="shared" si="2"/>
        <v>0</v>
      </c>
      <c r="H5" s="110">
        <f>(B5+D5+F5)</f>
        <v>105</v>
      </c>
    </row>
    <row r="6" spans="1:9" ht="15" customHeight="1">
      <c r="A6" s="165" t="s">
        <v>198</v>
      </c>
      <c r="B6" s="108">
        <v>42</v>
      </c>
      <c r="C6" s="109">
        <f t="shared" si="0"/>
        <v>0.84</v>
      </c>
      <c r="D6" s="189">
        <v>8</v>
      </c>
      <c r="E6" s="109">
        <f t="shared" si="1"/>
        <v>0.16</v>
      </c>
      <c r="F6" s="108">
        <v>0</v>
      </c>
      <c r="G6" s="109">
        <f t="shared" si="2"/>
        <v>0</v>
      </c>
      <c r="H6" s="110">
        <f>(B6+D6+F6)</f>
        <v>50</v>
      </c>
    </row>
    <row r="7" spans="1:9" ht="15" customHeight="1">
      <c r="A7" s="128" t="s">
        <v>199</v>
      </c>
      <c r="B7" s="108">
        <v>19</v>
      </c>
      <c r="C7" s="109">
        <f t="shared" si="0"/>
        <v>0.76</v>
      </c>
      <c r="D7" s="189">
        <v>6</v>
      </c>
      <c r="E7" s="109">
        <f t="shared" si="1"/>
        <v>0.24</v>
      </c>
      <c r="F7" s="108">
        <v>0</v>
      </c>
      <c r="G7" s="109">
        <f t="shared" si="2"/>
        <v>0</v>
      </c>
      <c r="H7" s="110">
        <f>(B7+D7+F7)</f>
        <v>25</v>
      </c>
    </row>
    <row r="8" spans="1:9" ht="15" customHeight="1">
      <c r="A8" s="128" t="s">
        <v>200</v>
      </c>
      <c r="B8" s="108">
        <v>24</v>
      </c>
      <c r="C8" s="109">
        <f t="shared" si="0"/>
        <v>0.88888888888888884</v>
      </c>
      <c r="D8" s="189">
        <v>3</v>
      </c>
      <c r="E8" s="109">
        <f t="shared" si="1"/>
        <v>0.1111111111111111</v>
      </c>
      <c r="F8" s="108">
        <v>0</v>
      </c>
      <c r="G8" s="109">
        <f t="shared" si="2"/>
        <v>0</v>
      </c>
      <c r="H8" s="110">
        <f>(B8+D8+F8)</f>
        <v>27</v>
      </c>
    </row>
    <row r="9" spans="1:9" s="185" customFormat="1" ht="15" customHeight="1">
      <c r="A9" s="129" t="s">
        <v>23</v>
      </c>
      <c r="B9" s="110">
        <f>SUM(B4:B8)</f>
        <v>334</v>
      </c>
      <c r="C9" s="112">
        <f t="shared" si="0"/>
        <v>0.79334916864608074</v>
      </c>
      <c r="D9" s="110">
        <f>SUM(D4:D8)</f>
        <v>87</v>
      </c>
      <c r="E9" s="112">
        <f t="shared" si="1"/>
        <v>0.20665083135391923</v>
      </c>
      <c r="F9" s="110">
        <f>SUM(F4:F8)</f>
        <v>0</v>
      </c>
      <c r="G9" s="112">
        <f t="shared" si="2"/>
        <v>0</v>
      </c>
      <c r="H9" s="110">
        <f>SUM(H4:H8)</f>
        <v>421</v>
      </c>
    </row>
    <row r="10" spans="1:9">
      <c r="A10" s="237" t="s">
        <v>604</v>
      </c>
      <c r="B10" s="237"/>
      <c r="C10" s="237"/>
      <c r="D10" s="237"/>
      <c r="E10" s="252"/>
      <c r="F10" s="130"/>
      <c r="G10" s="130"/>
      <c r="H10" s="131"/>
    </row>
    <row r="12" spans="1:9">
      <c r="A12" s="294" t="s">
        <v>614</v>
      </c>
    </row>
  </sheetData>
  <mergeCells count="5">
    <mergeCell ref="A1:H1"/>
    <mergeCell ref="A10:E10"/>
    <mergeCell ref="B3:C3"/>
    <mergeCell ref="D3:E3"/>
    <mergeCell ref="F3:G3"/>
  </mergeCells>
  <phoneticPr fontId="1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A17" sqref="A17"/>
    </sheetView>
  </sheetViews>
  <sheetFormatPr defaultRowHeight="12.75"/>
  <cols>
    <col min="1" max="1" width="21.42578125" style="2" customWidth="1"/>
    <col min="2" max="2" width="14.7109375" style="2" customWidth="1"/>
    <col min="3" max="3" width="14.28515625" style="2" customWidth="1"/>
    <col min="4" max="4" width="14.5703125" style="2" customWidth="1"/>
    <col min="5" max="5" width="14" style="2" customWidth="1"/>
    <col min="6" max="6" width="10.7109375" style="2" customWidth="1"/>
    <col min="7" max="16384" width="9.140625" style="2"/>
  </cols>
  <sheetData>
    <row r="1" spans="1:6" ht="25.5" customHeight="1">
      <c r="A1" s="227" t="s">
        <v>558</v>
      </c>
      <c r="B1" s="221"/>
      <c r="C1" s="221"/>
      <c r="D1" s="222"/>
      <c r="E1" s="222"/>
      <c r="F1" s="222"/>
    </row>
    <row r="3" spans="1:6">
      <c r="A3" s="228" t="s">
        <v>4</v>
      </c>
      <c r="B3" s="234" t="s">
        <v>24</v>
      </c>
      <c r="C3" s="234"/>
      <c r="D3" s="234"/>
      <c r="E3" s="234"/>
      <c r="F3" s="231" t="s">
        <v>23</v>
      </c>
    </row>
    <row r="4" spans="1:6">
      <c r="A4" s="229"/>
      <c r="B4" s="16" t="s">
        <v>25</v>
      </c>
      <c r="C4" s="16" t="s">
        <v>26</v>
      </c>
      <c r="D4" s="16" t="s">
        <v>27</v>
      </c>
      <c r="E4" s="16" t="s">
        <v>28</v>
      </c>
      <c r="F4" s="232"/>
    </row>
    <row r="5" spans="1:6" ht="21.75" customHeight="1" thickBot="1">
      <c r="A5" s="230"/>
      <c r="B5" s="17" t="s">
        <v>5</v>
      </c>
      <c r="C5" s="17" t="s">
        <v>5</v>
      </c>
      <c r="D5" s="17" t="s">
        <v>5</v>
      </c>
      <c r="E5" s="17" t="s">
        <v>5</v>
      </c>
      <c r="F5" s="233"/>
    </row>
    <row r="6" spans="1:6">
      <c r="A6" s="9" t="s">
        <v>0</v>
      </c>
      <c r="B6" s="18" t="s">
        <v>580</v>
      </c>
      <c r="C6" s="18" t="s">
        <v>583</v>
      </c>
      <c r="D6" s="18" t="s">
        <v>515</v>
      </c>
      <c r="E6" s="18" t="s">
        <v>20</v>
      </c>
      <c r="F6" s="18" t="s">
        <v>574</v>
      </c>
    </row>
    <row r="7" spans="1:6">
      <c r="A7" s="7" t="s">
        <v>29</v>
      </c>
      <c r="B7" s="19" t="s">
        <v>515</v>
      </c>
      <c r="C7" s="19" t="s">
        <v>516</v>
      </c>
      <c r="D7" s="19" t="s">
        <v>517</v>
      </c>
      <c r="E7" s="19" t="s">
        <v>521</v>
      </c>
      <c r="F7" s="19" t="s">
        <v>575</v>
      </c>
    </row>
    <row r="8" spans="1:6">
      <c r="A8" s="7" t="s">
        <v>30</v>
      </c>
      <c r="B8" s="19" t="s">
        <v>579</v>
      </c>
      <c r="C8" s="19" t="s">
        <v>518</v>
      </c>
      <c r="D8" s="19" t="s">
        <v>584</v>
      </c>
      <c r="E8" s="19" t="s">
        <v>521</v>
      </c>
      <c r="F8" s="19" t="s">
        <v>576</v>
      </c>
    </row>
    <row r="9" spans="1:6" ht="13.5" thickBot="1">
      <c r="A9" s="20" t="s">
        <v>31</v>
      </c>
      <c r="B9" s="21" t="s">
        <v>578</v>
      </c>
      <c r="C9" s="21" t="s">
        <v>582</v>
      </c>
      <c r="D9" s="21" t="s">
        <v>519</v>
      </c>
      <c r="E9" s="19" t="s">
        <v>17</v>
      </c>
      <c r="F9" s="21" t="s">
        <v>573</v>
      </c>
    </row>
    <row r="10" spans="1:6">
      <c r="A10" s="22" t="s">
        <v>23</v>
      </c>
      <c r="B10" s="23" t="s">
        <v>577</v>
      </c>
      <c r="C10" s="23" t="s">
        <v>581</v>
      </c>
      <c r="D10" s="23" t="s">
        <v>520</v>
      </c>
      <c r="E10" s="23" t="s">
        <v>22</v>
      </c>
      <c r="F10" s="23" t="s">
        <v>570</v>
      </c>
    </row>
    <row r="11" spans="1:6">
      <c r="A11" s="24"/>
      <c r="B11" s="24"/>
      <c r="C11" s="24"/>
      <c r="D11" s="24"/>
      <c r="E11" s="24"/>
      <c r="F11" s="24"/>
    </row>
    <row r="13" spans="1:6" ht="27" customHeight="1">
      <c r="A13" s="223" t="s">
        <v>32</v>
      </c>
      <c r="B13" s="224"/>
      <c r="C13" s="224"/>
      <c r="D13" s="224"/>
      <c r="E13" s="224"/>
      <c r="F13" s="224"/>
    </row>
    <row r="14" spans="1:6" ht="28.5" customHeight="1">
      <c r="A14" s="223" t="s">
        <v>33</v>
      </c>
      <c r="B14" s="224"/>
      <c r="C14" s="224"/>
      <c r="D14" s="224"/>
      <c r="E14" s="224"/>
    </row>
    <row r="15" spans="1:6" ht="24.75" customHeight="1">
      <c r="A15" s="225" t="s">
        <v>34</v>
      </c>
      <c r="B15" s="226"/>
      <c r="C15" s="226"/>
      <c r="D15" s="226"/>
      <c r="E15" s="226"/>
    </row>
    <row r="17" spans="1:1">
      <c r="A17" s="292" t="s">
        <v>614</v>
      </c>
    </row>
  </sheetData>
  <mergeCells count="7">
    <mergeCell ref="A14:E14"/>
    <mergeCell ref="A15:E15"/>
    <mergeCell ref="A1:F1"/>
    <mergeCell ref="A3:A5"/>
    <mergeCell ref="F3:F5"/>
    <mergeCell ref="A13:F13"/>
    <mergeCell ref="B3:E3"/>
  </mergeCells>
  <phoneticPr fontId="4" type="noConversion"/>
  <pageMargins left="0.75" right="0.75" top="1" bottom="1" header="0.5" footer="0.5"/>
  <pageSetup scale="90" orientation="portrait" horizontalDpi="12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I12"/>
  <sheetViews>
    <sheetView workbookViewId="0">
      <selection activeCell="A12" sqref="A12"/>
    </sheetView>
  </sheetViews>
  <sheetFormatPr defaultRowHeight="12"/>
  <cols>
    <col min="1" max="1" width="22.42578125" style="130" customWidth="1"/>
    <col min="2" max="7" width="8.7109375" style="130" customWidth="1"/>
    <col min="8" max="8" width="8.7109375" style="131" customWidth="1"/>
    <col min="9" max="16384" width="9.140625" style="130"/>
  </cols>
  <sheetData>
    <row r="1" spans="1:35" ht="28.5" customHeight="1">
      <c r="A1" s="276" t="s">
        <v>557</v>
      </c>
      <c r="B1" s="275"/>
      <c r="C1" s="275"/>
      <c r="D1" s="275"/>
      <c r="E1" s="275"/>
      <c r="F1" s="275"/>
      <c r="G1" s="275"/>
      <c r="H1" s="275"/>
    </row>
    <row r="2" spans="1:35" ht="12.75" customHeight="1"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</row>
    <row r="3" spans="1:35" s="105" customFormat="1" ht="15" customHeight="1">
      <c r="A3" s="137" t="s">
        <v>195</v>
      </c>
      <c r="B3" s="255" t="s">
        <v>543</v>
      </c>
      <c r="C3" s="255"/>
      <c r="D3" s="255" t="s">
        <v>544</v>
      </c>
      <c r="E3" s="255"/>
      <c r="F3" s="255" t="s">
        <v>545</v>
      </c>
      <c r="G3" s="255"/>
      <c r="H3" s="103" t="s">
        <v>23</v>
      </c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</row>
    <row r="4" spans="1:35" s="105" customFormat="1" ht="15" customHeight="1">
      <c r="A4" s="165" t="s">
        <v>549</v>
      </c>
      <c r="B4" s="108">
        <v>75</v>
      </c>
      <c r="C4" s="109">
        <f t="shared" ref="C4:C9" si="0">B4/H4</f>
        <v>0.72815533980582525</v>
      </c>
      <c r="D4" s="108">
        <v>26</v>
      </c>
      <c r="E4" s="109">
        <f t="shared" ref="E4:E9" si="1">D4/H4</f>
        <v>0.25242718446601942</v>
      </c>
      <c r="F4" s="108">
        <v>2</v>
      </c>
      <c r="G4" s="109">
        <f t="shared" ref="G4:G9" si="2">F4/H4</f>
        <v>1.9417475728155338E-2</v>
      </c>
      <c r="H4" s="110">
        <f t="shared" ref="H4:H9" si="3">B4+D4+F4</f>
        <v>103</v>
      </c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</row>
    <row r="5" spans="1:35" s="105" customFormat="1" ht="15" customHeight="1">
      <c r="A5" s="165" t="s">
        <v>550</v>
      </c>
      <c r="B5" s="108">
        <v>53</v>
      </c>
      <c r="C5" s="109">
        <f t="shared" si="0"/>
        <v>0.81538461538461537</v>
      </c>
      <c r="D5" s="108">
        <v>11</v>
      </c>
      <c r="E5" s="109">
        <f t="shared" si="1"/>
        <v>0.16923076923076924</v>
      </c>
      <c r="F5" s="108">
        <v>1</v>
      </c>
      <c r="G5" s="109">
        <f t="shared" si="2"/>
        <v>1.5384615384615385E-2</v>
      </c>
      <c r="H5" s="110">
        <f t="shared" si="3"/>
        <v>65</v>
      </c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</row>
    <row r="6" spans="1:35" s="105" customFormat="1" ht="15" customHeight="1">
      <c r="A6" s="165" t="s">
        <v>198</v>
      </c>
      <c r="B6" s="108">
        <v>11</v>
      </c>
      <c r="C6" s="109">
        <f t="shared" si="0"/>
        <v>0.6875</v>
      </c>
      <c r="D6" s="108">
        <v>5</v>
      </c>
      <c r="E6" s="109">
        <f t="shared" si="1"/>
        <v>0.3125</v>
      </c>
      <c r="F6" s="108">
        <v>0</v>
      </c>
      <c r="G6" s="109">
        <f t="shared" si="2"/>
        <v>0</v>
      </c>
      <c r="H6" s="110">
        <f t="shared" si="3"/>
        <v>16</v>
      </c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</row>
    <row r="7" spans="1:35" s="105" customFormat="1" ht="15" customHeight="1">
      <c r="A7" s="128" t="s">
        <v>199</v>
      </c>
      <c r="B7" s="108">
        <v>8</v>
      </c>
      <c r="C7" s="109">
        <f t="shared" si="0"/>
        <v>0.8</v>
      </c>
      <c r="D7" s="108">
        <v>2</v>
      </c>
      <c r="E7" s="109">
        <f t="shared" si="1"/>
        <v>0.2</v>
      </c>
      <c r="F7" s="108">
        <v>0</v>
      </c>
      <c r="G7" s="109">
        <f t="shared" si="2"/>
        <v>0</v>
      </c>
      <c r="H7" s="110">
        <f t="shared" si="3"/>
        <v>10</v>
      </c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</row>
    <row r="8" spans="1:35" s="105" customFormat="1" ht="15" customHeight="1">
      <c r="A8" s="128" t="s">
        <v>200</v>
      </c>
      <c r="B8" s="108">
        <v>8</v>
      </c>
      <c r="C8" s="109">
        <f t="shared" si="0"/>
        <v>0.8</v>
      </c>
      <c r="D8" s="108">
        <v>2</v>
      </c>
      <c r="E8" s="109">
        <f t="shared" si="1"/>
        <v>0.2</v>
      </c>
      <c r="F8" s="108">
        <v>0</v>
      </c>
      <c r="G8" s="109">
        <f t="shared" si="2"/>
        <v>0</v>
      </c>
      <c r="H8" s="110">
        <f t="shared" si="3"/>
        <v>10</v>
      </c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</row>
    <row r="9" spans="1:35" s="127" customFormat="1" ht="15" customHeight="1">
      <c r="A9" s="129" t="s">
        <v>23</v>
      </c>
      <c r="B9" s="110">
        <f>SUM(B4:B8)</f>
        <v>155</v>
      </c>
      <c r="C9" s="112">
        <f t="shared" si="0"/>
        <v>0.75980392156862742</v>
      </c>
      <c r="D9" s="110">
        <f>SUM(D4:D8)</f>
        <v>46</v>
      </c>
      <c r="E9" s="112">
        <f t="shared" si="1"/>
        <v>0.22549019607843138</v>
      </c>
      <c r="F9" s="110">
        <f>SUM(F4:F8)</f>
        <v>3</v>
      </c>
      <c r="G9" s="112">
        <f t="shared" si="2"/>
        <v>1.4705882352941176E-2</v>
      </c>
      <c r="H9" s="110">
        <f t="shared" si="3"/>
        <v>204</v>
      </c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</row>
    <row r="10" spans="1:35">
      <c r="A10" s="275" t="s">
        <v>604</v>
      </c>
      <c r="B10" s="275"/>
      <c r="C10" s="275"/>
      <c r="D10" s="275"/>
      <c r="E10" s="275"/>
    </row>
    <row r="12" spans="1:35">
      <c r="A12" s="296" t="s">
        <v>614</v>
      </c>
    </row>
  </sheetData>
  <mergeCells count="5">
    <mergeCell ref="A10:E10"/>
    <mergeCell ref="A1:H1"/>
    <mergeCell ref="B3:C3"/>
    <mergeCell ref="D3:E3"/>
    <mergeCell ref="F3:G3"/>
  </mergeCells>
  <phoneticPr fontId="10" type="noConversion"/>
  <pageMargins left="0.75" right="0.75" top="1" bottom="1" header="0.5" footer="0.5"/>
  <pageSetup scale="9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R48"/>
  <sheetViews>
    <sheetView tabSelected="1" workbookViewId="0">
      <pane ySplit="1" topLeftCell="A20" activePane="bottomLeft" state="frozen"/>
      <selection pane="bottomLeft" activeCell="B52" sqref="B52"/>
    </sheetView>
  </sheetViews>
  <sheetFormatPr defaultRowHeight="12.75"/>
  <cols>
    <col min="1" max="1" width="10.140625" style="82" customWidth="1"/>
    <col min="2" max="2" width="36.85546875" style="82" customWidth="1"/>
    <col min="3" max="3" width="9.28515625" style="82" customWidth="1"/>
    <col min="4" max="4" width="11.140625" style="94" customWidth="1"/>
    <col min="5" max="5" width="6.28515625" style="82" bestFit="1" customWidth="1"/>
    <col min="6" max="6" width="7.42578125" style="84" bestFit="1" customWidth="1"/>
    <col min="7" max="8" width="4.5703125" style="84" bestFit="1" customWidth="1"/>
    <col min="9" max="9" width="9" style="84" bestFit="1" customWidth="1"/>
    <col min="10" max="10" width="5.5703125" style="84" customWidth="1"/>
    <col min="11" max="11" width="4.5703125" style="84" bestFit="1" customWidth="1"/>
    <col min="12" max="16384" width="9.140625" style="82"/>
  </cols>
  <sheetData>
    <row r="1" spans="1:18" s="72" customFormat="1" ht="31.5" customHeight="1">
      <c r="A1" s="277" t="s">
        <v>605</v>
      </c>
      <c r="B1" s="277"/>
      <c r="C1" s="277"/>
      <c r="D1" s="278"/>
      <c r="E1" s="278"/>
      <c r="F1" s="278"/>
      <c r="G1" s="278"/>
      <c r="H1" s="278"/>
      <c r="I1" s="278"/>
      <c r="J1" s="278"/>
      <c r="K1" s="278"/>
      <c r="L1" s="71"/>
      <c r="M1" s="90"/>
      <c r="N1" s="71"/>
      <c r="O1" s="71"/>
      <c r="P1" s="71"/>
      <c r="Q1" s="71"/>
      <c r="R1" s="71"/>
    </row>
    <row r="2" spans="1:18" s="72" customFormat="1" ht="19.5" customHeight="1">
      <c r="A2" s="277" t="s">
        <v>512</v>
      </c>
      <c r="B2" s="277"/>
      <c r="C2" s="277"/>
      <c r="D2" s="279"/>
      <c r="E2" s="279"/>
      <c r="F2" s="279"/>
      <c r="G2" s="280" t="s">
        <v>36</v>
      </c>
      <c r="H2" s="280"/>
      <c r="I2" s="280"/>
      <c r="J2" s="280"/>
      <c r="K2" s="280"/>
      <c r="L2" s="71"/>
      <c r="M2" s="90"/>
      <c r="N2" s="71"/>
      <c r="O2" s="71"/>
      <c r="P2" s="71"/>
      <c r="Q2" s="71"/>
      <c r="R2" s="71"/>
    </row>
    <row r="3" spans="1:18" s="72" customFormat="1" ht="37.5" customHeight="1">
      <c r="A3" s="73" t="s">
        <v>391</v>
      </c>
      <c r="B3" s="74" t="s">
        <v>392</v>
      </c>
      <c r="C3" s="59" t="s">
        <v>514</v>
      </c>
      <c r="D3" s="77" t="s">
        <v>394</v>
      </c>
      <c r="E3" s="75" t="s">
        <v>513</v>
      </c>
      <c r="F3" s="78" t="s">
        <v>40</v>
      </c>
      <c r="G3" s="78" t="s">
        <v>41</v>
      </c>
      <c r="H3" s="78" t="s">
        <v>42</v>
      </c>
      <c r="I3" s="78" t="s">
        <v>43</v>
      </c>
      <c r="J3" s="78" t="s">
        <v>44</v>
      </c>
      <c r="K3" s="78" t="s">
        <v>45</v>
      </c>
      <c r="L3" s="79"/>
      <c r="M3" s="91"/>
      <c r="N3" s="79"/>
      <c r="O3" s="79"/>
      <c r="P3" s="79"/>
      <c r="Q3" s="79"/>
      <c r="R3" s="79"/>
    </row>
    <row r="4" spans="1:18">
      <c r="A4" s="81" t="s">
        <v>301</v>
      </c>
      <c r="B4" s="81" t="s">
        <v>303</v>
      </c>
      <c r="C4" s="92" t="s">
        <v>490</v>
      </c>
      <c r="D4" s="85">
        <v>566</v>
      </c>
      <c r="E4" s="81">
        <v>8</v>
      </c>
      <c r="F4" s="93">
        <v>1.41</v>
      </c>
      <c r="G4" s="93"/>
      <c r="H4" s="93"/>
      <c r="I4" s="93"/>
      <c r="J4" s="93"/>
      <c r="K4" s="93"/>
      <c r="L4" s="81"/>
      <c r="M4" s="81"/>
      <c r="N4" s="81"/>
      <c r="O4" s="92"/>
    </row>
    <row r="5" spans="1:18">
      <c r="A5" s="81" t="s">
        <v>305</v>
      </c>
      <c r="B5" s="81" t="s">
        <v>306</v>
      </c>
      <c r="C5" s="92" t="s">
        <v>147</v>
      </c>
      <c r="D5" s="85">
        <v>618</v>
      </c>
      <c r="E5" s="81">
        <v>0</v>
      </c>
      <c r="F5" s="93">
        <v>0</v>
      </c>
      <c r="G5" s="93"/>
      <c r="H5" s="93"/>
      <c r="I5" s="93"/>
      <c r="J5" s="93"/>
      <c r="K5" s="93"/>
      <c r="L5" s="81"/>
      <c r="M5" s="81"/>
      <c r="N5" s="81"/>
      <c r="O5" s="92"/>
    </row>
    <row r="6" spans="1:18">
      <c r="A6" s="81" t="s">
        <v>307</v>
      </c>
      <c r="B6" s="81" t="s">
        <v>308</v>
      </c>
      <c r="C6" s="92" t="s">
        <v>98</v>
      </c>
      <c r="D6" s="85">
        <v>1971</v>
      </c>
      <c r="E6" s="81">
        <v>2</v>
      </c>
      <c r="F6" s="93">
        <v>0.1</v>
      </c>
      <c r="G6" s="93"/>
      <c r="H6" s="93"/>
      <c r="I6" s="93"/>
      <c r="J6" s="93"/>
      <c r="K6" s="93"/>
      <c r="L6" s="81"/>
      <c r="M6" s="81"/>
      <c r="N6" s="81"/>
      <c r="O6" s="92"/>
    </row>
    <row r="7" spans="1:18">
      <c r="A7" s="81" t="s">
        <v>310</v>
      </c>
      <c r="B7" s="81" t="s">
        <v>311</v>
      </c>
      <c r="C7" s="92" t="s">
        <v>491</v>
      </c>
      <c r="D7" s="85">
        <v>254</v>
      </c>
      <c r="E7" s="81">
        <v>0</v>
      </c>
      <c r="F7" s="93">
        <v>0</v>
      </c>
      <c r="G7" s="93"/>
      <c r="H7" s="93"/>
      <c r="I7" s="93"/>
      <c r="J7" s="93"/>
      <c r="K7" s="93"/>
      <c r="L7" s="81"/>
      <c r="M7" s="81"/>
      <c r="N7" s="81"/>
      <c r="O7" s="92"/>
    </row>
    <row r="8" spans="1:18">
      <c r="A8" s="81" t="s">
        <v>312</v>
      </c>
      <c r="B8" s="81" t="s">
        <v>313</v>
      </c>
      <c r="C8" s="92" t="s">
        <v>492</v>
      </c>
      <c r="D8" s="85">
        <v>288</v>
      </c>
      <c r="E8" s="81">
        <v>1</v>
      </c>
      <c r="F8" s="93">
        <v>0.35</v>
      </c>
      <c r="G8" s="93"/>
      <c r="H8" s="93"/>
      <c r="I8" s="93"/>
      <c r="J8" s="93"/>
      <c r="K8" s="93"/>
      <c r="L8" s="81"/>
      <c r="M8" s="81"/>
      <c r="N8" s="81"/>
      <c r="O8" s="92"/>
    </row>
    <row r="9" spans="1:18">
      <c r="A9" s="81" t="s">
        <v>314</v>
      </c>
      <c r="B9" s="81" t="s">
        <v>316</v>
      </c>
      <c r="C9" s="92" t="s">
        <v>493</v>
      </c>
      <c r="D9" s="85">
        <v>593</v>
      </c>
      <c r="E9" s="81">
        <v>0</v>
      </c>
      <c r="F9" s="93">
        <v>0</v>
      </c>
      <c r="G9" s="93"/>
      <c r="H9" s="93"/>
      <c r="I9" s="93"/>
      <c r="J9" s="93"/>
      <c r="K9" s="93"/>
      <c r="L9" s="81"/>
      <c r="M9" s="81"/>
      <c r="N9" s="81"/>
      <c r="O9" s="92"/>
    </row>
    <row r="10" spans="1:18">
      <c r="A10" s="81" t="s">
        <v>319</v>
      </c>
      <c r="B10" s="81" t="s">
        <v>320</v>
      </c>
      <c r="C10" s="92" t="s">
        <v>494</v>
      </c>
      <c r="D10" s="85">
        <v>5478</v>
      </c>
      <c r="E10" s="81">
        <v>45</v>
      </c>
      <c r="F10" s="93">
        <v>0.82</v>
      </c>
      <c r="G10" s="93">
        <v>0</v>
      </c>
      <c r="H10" s="93">
        <v>0</v>
      </c>
      <c r="I10" s="93">
        <v>0</v>
      </c>
      <c r="J10" s="93">
        <v>0.87</v>
      </c>
      <c r="K10" s="93">
        <v>2.2799999999999998</v>
      </c>
      <c r="L10" s="81"/>
      <c r="M10" s="81"/>
      <c r="N10" s="81"/>
      <c r="O10" s="92"/>
    </row>
    <row r="11" spans="1:18">
      <c r="A11" s="81" t="s">
        <v>321</v>
      </c>
      <c r="B11" s="81" t="s">
        <v>322</v>
      </c>
      <c r="C11" s="92" t="s">
        <v>495</v>
      </c>
      <c r="D11" s="85">
        <v>20746</v>
      </c>
      <c r="E11" s="81">
        <v>174</v>
      </c>
      <c r="F11" s="93">
        <v>0.84</v>
      </c>
      <c r="G11" s="93">
        <v>0</v>
      </c>
      <c r="H11" s="93">
        <v>0</v>
      </c>
      <c r="I11" s="93">
        <v>0.5</v>
      </c>
      <c r="J11" s="93">
        <v>1.47</v>
      </c>
      <c r="K11" s="93">
        <v>2.77</v>
      </c>
      <c r="L11" s="81"/>
      <c r="M11" s="81"/>
      <c r="N11" s="81"/>
      <c r="O11" s="92"/>
    </row>
    <row r="12" spans="1:18">
      <c r="A12" s="81" t="s">
        <v>325</v>
      </c>
      <c r="B12" s="81" t="s">
        <v>326</v>
      </c>
      <c r="C12" s="92" t="s">
        <v>496</v>
      </c>
      <c r="D12" s="85">
        <v>1423</v>
      </c>
      <c r="E12" s="81">
        <v>17</v>
      </c>
      <c r="F12" s="93">
        <v>1.19</v>
      </c>
      <c r="G12" s="93">
        <v>0</v>
      </c>
      <c r="H12" s="93">
        <v>0</v>
      </c>
      <c r="I12" s="93">
        <v>0</v>
      </c>
      <c r="J12" s="93">
        <v>1.54</v>
      </c>
      <c r="K12" s="93">
        <v>2.94</v>
      </c>
      <c r="L12" s="81"/>
      <c r="M12" s="81"/>
      <c r="N12" s="81"/>
      <c r="O12" s="92"/>
    </row>
    <row r="13" spans="1:18">
      <c r="A13" s="81" t="s">
        <v>327</v>
      </c>
      <c r="B13" s="81" t="s">
        <v>328</v>
      </c>
      <c r="C13" s="92" t="s">
        <v>497</v>
      </c>
      <c r="D13" s="85">
        <v>877</v>
      </c>
      <c r="E13" s="81">
        <v>2</v>
      </c>
      <c r="F13" s="93">
        <v>0.23</v>
      </c>
      <c r="G13" s="93"/>
      <c r="H13" s="93"/>
      <c r="I13" s="93"/>
      <c r="J13" s="93"/>
      <c r="K13" s="93"/>
      <c r="L13" s="81"/>
      <c r="M13" s="81"/>
      <c r="N13" s="81"/>
      <c r="O13" s="92"/>
    </row>
    <row r="14" spans="1:18">
      <c r="A14" s="81" t="s">
        <v>329</v>
      </c>
      <c r="B14" s="81" t="s">
        <v>330</v>
      </c>
      <c r="C14" s="92" t="s">
        <v>498</v>
      </c>
      <c r="D14" s="85">
        <v>2900</v>
      </c>
      <c r="E14" s="81">
        <v>7</v>
      </c>
      <c r="F14" s="93">
        <v>0.24</v>
      </c>
      <c r="G14" s="93"/>
      <c r="H14" s="93"/>
      <c r="I14" s="93"/>
      <c r="J14" s="93"/>
      <c r="K14" s="93"/>
      <c r="L14" s="81"/>
      <c r="M14" s="81"/>
      <c r="N14" s="81"/>
      <c r="O14" s="92"/>
    </row>
    <row r="15" spans="1:18">
      <c r="A15" s="81" t="s">
        <v>331</v>
      </c>
      <c r="B15" s="81" t="s">
        <v>332</v>
      </c>
      <c r="C15" s="92" t="s">
        <v>499</v>
      </c>
      <c r="D15" s="85">
        <v>7893</v>
      </c>
      <c r="E15" s="81">
        <v>44</v>
      </c>
      <c r="F15" s="93">
        <v>0.56000000000000005</v>
      </c>
      <c r="G15" s="93">
        <v>0</v>
      </c>
      <c r="H15" s="93">
        <v>0</v>
      </c>
      <c r="I15" s="93">
        <v>0</v>
      </c>
      <c r="J15" s="93">
        <v>0.86</v>
      </c>
      <c r="K15" s="93">
        <v>1.3</v>
      </c>
      <c r="L15" s="81"/>
      <c r="M15" s="81"/>
      <c r="N15" s="81"/>
      <c r="O15" s="92"/>
    </row>
    <row r="16" spans="1:18">
      <c r="A16" s="81" t="s">
        <v>333</v>
      </c>
      <c r="B16" s="81" t="s">
        <v>334</v>
      </c>
      <c r="C16" s="92" t="s">
        <v>460</v>
      </c>
      <c r="D16" s="85">
        <v>1093</v>
      </c>
      <c r="E16" s="81">
        <v>10</v>
      </c>
      <c r="F16" s="93">
        <v>0.91</v>
      </c>
      <c r="G16" s="93"/>
      <c r="H16" s="93"/>
      <c r="I16" s="93"/>
      <c r="J16" s="93"/>
      <c r="K16" s="93"/>
      <c r="L16" s="81"/>
      <c r="M16" s="81"/>
      <c r="N16" s="81"/>
      <c r="O16" s="92"/>
    </row>
    <row r="17" spans="1:15">
      <c r="A17" s="81" t="s">
        <v>335</v>
      </c>
      <c r="B17" s="81" t="s">
        <v>336</v>
      </c>
      <c r="C17" s="92">
        <v>22</v>
      </c>
      <c r="D17" s="85">
        <v>8730</v>
      </c>
      <c r="E17" s="81">
        <v>2</v>
      </c>
      <c r="F17" s="93">
        <v>0.02</v>
      </c>
      <c r="G17" s="93">
        <v>0</v>
      </c>
      <c r="H17" s="93">
        <v>0</v>
      </c>
      <c r="I17" s="93">
        <v>0</v>
      </c>
      <c r="J17" s="93">
        <v>0</v>
      </c>
      <c r="K17" s="93">
        <v>0</v>
      </c>
      <c r="L17" s="81"/>
      <c r="M17" s="81"/>
      <c r="N17" s="81"/>
      <c r="O17" s="92"/>
    </row>
    <row r="18" spans="1:15">
      <c r="A18" s="81" t="s">
        <v>337</v>
      </c>
      <c r="B18" s="81" t="s">
        <v>338</v>
      </c>
      <c r="C18" s="92" t="s">
        <v>500</v>
      </c>
      <c r="D18" s="85">
        <v>8826</v>
      </c>
      <c r="E18" s="81">
        <v>11</v>
      </c>
      <c r="F18" s="93">
        <v>0.12</v>
      </c>
      <c r="G18" s="93">
        <v>0</v>
      </c>
      <c r="H18" s="93">
        <v>0</v>
      </c>
      <c r="I18" s="93">
        <v>0</v>
      </c>
      <c r="J18" s="93">
        <v>0.2</v>
      </c>
      <c r="K18" s="93">
        <v>0.38</v>
      </c>
      <c r="L18" s="81"/>
      <c r="M18" s="81"/>
      <c r="N18" s="81"/>
      <c r="O18" s="92"/>
    </row>
    <row r="19" spans="1:15">
      <c r="A19" s="81" t="s">
        <v>339</v>
      </c>
      <c r="B19" s="81" t="s">
        <v>340</v>
      </c>
      <c r="C19" s="92" t="s">
        <v>501</v>
      </c>
      <c r="D19" s="85">
        <v>4004</v>
      </c>
      <c r="E19" s="81">
        <v>9</v>
      </c>
      <c r="F19" s="93">
        <v>0.22</v>
      </c>
      <c r="G19" s="93"/>
      <c r="H19" s="93"/>
      <c r="I19" s="93"/>
      <c r="J19" s="93"/>
      <c r="K19" s="93"/>
      <c r="L19" s="81"/>
      <c r="M19" s="81"/>
      <c r="N19" s="81"/>
      <c r="O19" s="92"/>
    </row>
    <row r="20" spans="1:15">
      <c r="A20" s="81" t="s">
        <v>341</v>
      </c>
      <c r="B20" s="81" t="s">
        <v>342</v>
      </c>
      <c r="C20" s="92" t="s">
        <v>98</v>
      </c>
      <c r="D20" s="85">
        <v>2468</v>
      </c>
      <c r="E20" s="81">
        <v>3</v>
      </c>
      <c r="F20" s="93">
        <v>0.12</v>
      </c>
      <c r="G20" s="93"/>
      <c r="H20" s="93"/>
      <c r="I20" s="93"/>
      <c r="J20" s="93"/>
      <c r="K20" s="93"/>
      <c r="L20" s="81"/>
      <c r="M20" s="81"/>
      <c r="N20" s="81"/>
      <c r="O20" s="92"/>
    </row>
    <row r="21" spans="1:15">
      <c r="A21" s="81" t="s">
        <v>343</v>
      </c>
      <c r="B21" s="81" t="s">
        <v>344</v>
      </c>
      <c r="C21" s="92" t="s">
        <v>502</v>
      </c>
      <c r="D21" s="85">
        <v>2578</v>
      </c>
      <c r="E21" s="81">
        <v>0</v>
      </c>
      <c r="F21" s="93">
        <v>0</v>
      </c>
      <c r="G21" s="93"/>
      <c r="H21" s="93"/>
      <c r="I21" s="93"/>
      <c r="J21" s="93"/>
      <c r="K21" s="93"/>
      <c r="L21" s="81"/>
      <c r="M21" s="81"/>
      <c r="N21" s="81"/>
      <c r="O21" s="92"/>
    </row>
    <row r="22" spans="1:15">
      <c r="A22" s="81" t="s">
        <v>345</v>
      </c>
      <c r="B22" s="81" t="s">
        <v>346</v>
      </c>
      <c r="C22" s="92" t="s">
        <v>503</v>
      </c>
      <c r="D22" s="85">
        <v>16479</v>
      </c>
      <c r="E22" s="81">
        <v>28</v>
      </c>
      <c r="F22" s="93">
        <v>0.17</v>
      </c>
      <c r="G22" s="93">
        <v>0</v>
      </c>
      <c r="H22" s="93">
        <v>0</v>
      </c>
      <c r="I22" s="93">
        <v>0</v>
      </c>
      <c r="J22" s="93">
        <v>0</v>
      </c>
      <c r="K22" s="93">
        <v>0.42</v>
      </c>
      <c r="L22" s="81"/>
      <c r="M22" s="81"/>
      <c r="N22" s="81"/>
      <c r="O22" s="92"/>
    </row>
    <row r="23" spans="1:15">
      <c r="A23" s="81" t="s">
        <v>347</v>
      </c>
      <c r="B23" s="81" t="s">
        <v>348</v>
      </c>
      <c r="C23" s="92" t="s">
        <v>489</v>
      </c>
      <c r="D23" s="85">
        <v>47</v>
      </c>
      <c r="E23" s="81">
        <v>3</v>
      </c>
      <c r="F23" s="93">
        <v>6.38</v>
      </c>
      <c r="G23" s="93"/>
      <c r="H23" s="93"/>
      <c r="I23" s="93"/>
      <c r="J23" s="93"/>
      <c r="K23" s="93"/>
      <c r="L23" s="81"/>
      <c r="M23" s="81"/>
      <c r="N23" s="81"/>
      <c r="O23" s="92"/>
    </row>
    <row r="24" spans="1:15">
      <c r="A24" s="81" t="s">
        <v>349</v>
      </c>
      <c r="B24" s="81" t="s">
        <v>350</v>
      </c>
      <c r="C24" s="92" t="s">
        <v>504</v>
      </c>
      <c r="D24" s="85">
        <v>8480</v>
      </c>
      <c r="E24" s="81">
        <v>5</v>
      </c>
      <c r="F24" s="93">
        <v>0.06</v>
      </c>
      <c r="G24" s="93">
        <v>0</v>
      </c>
      <c r="H24" s="93">
        <v>0</v>
      </c>
      <c r="I24" s="93">
        <v>0</v>
      </c>
      <c r="J24" s="93">
        <v>0</v>
      </c>
      <c r="K24" s="93">
        <v>0</v>
      </c>
      <c r="L24" s="81"/>
      <c r="M24" s="81"/>
      <c r="N24" s="81"/>
      <c r="O24" s="92"/>
    </row>
    <row r="25" spans="1:15">
      <c r="A25" s="81" t="s">
        <v>351</v>
      </c>
      <c r="B25" s="81" t="s">
        <v>352</v>
      </c>
      <c r="C25" s="92" t="s">
        <v>505</v>
      </c>
      <c r="D25" s="85">
        <v>25627</v>
      </c>
      <c r="E25" s="81">
        <v>15</v>
      </c>
      <c r="F25" s="93">
        <v>0.06</v>
      </c>
      <c r="G25" s="93">
        <v>0</v>
      </c>
      <c r="H25" s="93">
        <v>0</v>
      </c>
      <c r="I25" s="93">
        <v>0</v>
      </c>
      <c r="J25" s="93">
        <v>0</v>
      </c>
      <c r="K25" s="93">
        <v>0</v>
      </c>
      <c r="L25" s="81"/>
      <c r="M25" s="81"/>
      <c r="N25" s="81"/>
      <c r="O25" s="92"/>
    </row>
    <row r="26" spans="1:15">
      <c r="A26" s="81" t="s">
        <v>355</v>
      </c>
      <c r="B26" s="81" t="s">
        <v>356</v>
      </c>
      <c r="C26" s="92" t="s">
        <v>506</v>
      </c>
      <c r="D26" s="85">
        <v>7598</v>
      </c>
      <c r="E26" s="81">
        <v>4</v>
      </c>
      <c r="F26" s="93">
        <v>0.05</v>
      </c>
      <c r="G26" s="93"/>
      <c r="H26" s="93"/>
      <c r="I26" s="93"/>
      <c r="J26" s="93"/>
      <c r="K26" s="93"/>
      <c r="L26" s="81"/>
      <c r="M26" s="81"/>
      <c r="N26" s="81"/>
      <c r="O26" s="92"/>
    </row>
    <row r="27" spans="1:15">
      <c r="A27" s="81" t="s">
        <v>361</v>
      </c>
      <c r="B27" s="81" t="s">
        <v>362</v>
      </c>
      <c r="C27" s="92" t="s">
        <v>165</v>
      </c>
      <c r="D27" s="85">
        <v>238</v>
      </c>
      <c r="E27" s="81">
        <v>1</v>
      </c>
      <c r="F27" s="93">
        <v>0.42</v>
      </c>
      <c r="G27" s="93"/>
      <c r="H27" s="93"/>
      <c r="I27" s="93"/>
      <c r="J27" s="93"/>
      <c r="K27" s="93"/>
      <c r="L27" s="81"/>
      <c r="M27" s="81"/>
      <c r="N27" s="81"/>
      <c r="O27" s="92"/>
    </row>
    <row r="28" spans="1:15">
      <c r="A28" s="81" t="s">
        <v>363</v>
      </c>
      <c r="B28" s="81" t="s">
        <v>364</v>
      </c>
      <c r="C28" s="92" t="s">
        <v>492</v>
      </c>
      <c r="D28" s="85">
        <v>898</v>
      </c>
      <c r="E28" s="81">
        <v>0</v>
      </c>
      <c r="F28" s="93">
        <v>0</v>
      </c>
      <c r="G28" s="93"/>
      <c r="H28" s="93"/>
      <c r="I28" s="93"/>
      <c r="J28" s="93"/>
      <c r="K28" s="93"/>
      <c r="L28" s="81"/>
      <c r="M28" s="81"/>
      <c r="N28" s="81"/>
      <c r="O28" s="92"/>
    </row>
    <row r="29" spans="1:15">
      <c r="A29" s="81" t="s">
        <v>365</v>
      </c>
      <c r="B29" s="81" t="s">
        <v>366</v>
      </c>
      <c r="C29" s="92" t="s">
        <v>507</v>
      </c>
      <c r="D29" s="85">
        <v>1591</v>
      </c>
      <c r="E29" s="81">
        <v>0</v>
      </c>
      <c r="F29" s="93">
        <v>0</v>
      </c>
      <c r="G29" s="93"/>
      <c r="H29" s="93"/>
      <c r="I29" s="93"/>
      <c r="J29" s="93"/>
      <c r="K29" s="93"/>
      <c r="L29" s="81"/>
      <c r="M29" s="81"/>
      <c r="N29" s="81"/>
      <c r="O29" s="92"/>
    </row>
    <row r="30" spans="1:15">
      <c r="A30" s="81" t="s">
        <v>367</v>
      </c>
      <c r="B30" s="81" t="s">
        <v>368</v>
      </c>
      <c r="C30" s="92" t="s">
        <v>508</v>
      </c>
      <c r="D30" s="85">
        <v>129</v>
      </c>
      <c r="E30" s="81">
        <v>0</v>
      </c>
      <c r="F30" s="93">
        <v>0</v>
      </c>
      <c r="G30" s="93"/>
      <c r="H30" s="93"/>
      <c r="I30" s="93"/>
      <c r="J30" s="93"/>
      <c r="K30" s="93"/>
      <c r="L30" s="81"/>
      <c r="M30" s="81"/>
      <c r="N30" s="81"/>
      <c r="O30" s="92"/>
    </row>
    <row r="31" spans="1:15">
      <c r="A31" s="81" t="s">
        <v>369</v>
      </c>
      <c r="B31" s="81" t="s">
        <v>370</v>
      </c>
      <c r="C31" s="92" t="s">
        <v>509</v>
      </c>
      <c r="D31" s="85">
        <v>1428</v>
      </c>
      <c r="E31" s="81">
        <v>3</v>
      </c>
      <c r="F31" s="93">
        <v>0.21</v>
      </c>
      <c r="G31" s="93"/>
      <c r="H31" s="93"/>
      <c r="I31" s="93"/>
      <c r="J31" s="93"/>
      <c r="K31" s="93"/>
      <c r="L31" s="81"/>
      <c r="M31" s="81"/>
      <c r="N31" s="81"/>
      <c r="O31" s="92"/>
    </row>
    <row r="32" spans="1:15">
      <c r="A32" s="81" t="s">
        <v>371</v>
      </c>
      <c r="B32" s="81" t="s">
        <v>372</v>
      </c>
      <c r="C32" s="92" t="s">
        <v>455</v>
      </c>
      <c r="D32" s="85">
        <v>182</v>
      </c>
      <c r="E32" s="81">
        <v>1</v>
      </c>
      <c r="F32" s="93">
        <v>0.55000000000000004</v>
      </c>
      <c r="G32" s="93"/>
      <c r="H32" s="93"/>
      <c r="I32" s="93"/>
      <c r="J32" s="93"/>
      <c r="K32" s="93"/>
      <c r="L32" s="81"/>
      <c r="M32" s="81"/>
      <c r="N32" s="81"/>
      <c r="O32" s="92"/>
    </row>
    <row r="33" spans="1:15">
      <c r="A33" s="81" t="s">
        <v>374</v>
      </c>
      <c r="B33" s="81" t="s">
        <v>375</v>
      </c>
      <c r="C33" s="92" t="s">
        <v>451</v>
      </c>
      <c r="D33" s="85">
        <v>153</v>
      </c>
      <c r="E33" s="81">
        <v>0</v>
      </c>
      <c r="F33" s="93">
        <v>0</v>
      </c>
      <c r="G33" s="93"/>
      <c r="H33" s="93"/>
      <c r="I33" s="93"/>
      <c r="J33" s="93"/>
      <c r="K33" s="93"/>
      <c r="L33" s="81"/>
      <c r="M33" s="81"/>
      <c r="N33" s="81"/>
      <c r="O33" s="92"/>
    </row>
    <row r="34" spans="1:15">
      <c r="A34" s="81" t="s">
        <v>376</v>
      </c>
      <c r="B34" s="81" t="s">
        <v>377</v>
      </c>
      <c r="C34" s="92" t="s">
        <v>188</v>
      </c>
      <c r="D34" s="85">
        <v>1027</v>
      </c>
      <c r="E34" s="81">
        <v>8</v>
      </c>
      <c r="F34" s="93">
        <v>0.78</v>
      </c>
      <c r="G34" s="93"/>
      <c r="H34" s="93"/>
      <c r="I34" s="93"/>
      <c r="J34" s="93"/>
      <c r="K34" s="93"/>
      <c r="L34" s="81"/>
      <c r="M34" s="81"/>
      <c r="N34" s="81"/>
      <c r="O34" s="92"/>
    </row>
    <row r="35" spans="1:15">
      <c r="A35" s="81" t="s">
        <v>378</v>
      </c>
      <c r="B35" s="81" t="s">
        <v>379</v>
      </c>
      <c r="C35" s="92" t="s">
        <v>510</v>
      </c>
      <c r="D35" s="85">
        <v>71</v>
      </c>
      <c r="E35" s="81">
        <v>2</v>
      </c>
      <c r="F35" s="93">
        <v>2.82</v>
      </c>
      <c r="G35" s="93"/>
      <c r="H35" s="93"/>
      <c r="I35" s="93"/>
      <c r="J35" s="93"/>
      <c r="K35" s="93"/>
      <c r="L35" s="81"/>
      <c r="M35" s="81"/>
      <c r="N35" s="81"/>
      <c r="O35" s="92"/>
    </row>
    <row r="36" spans="1:15">
      <c r="A36" s="81" t="s">
        <v>380</v>
      </c>
      <c r="B36" s="81" t="s">
        <v>381</v>
      </c>
      <c r="C36" s="92" t="s">
        <v>147</v>
      </c>
      <c r="D36" s="85">
        <v>571</v>
      </c>
      <c r="E36" s="81">
        <v>6</v>
      </c>
      <c r="F36" s="93">
        <v>1.05</v>
      </c>
      <c r="G36" s="93"/>
      <c r="H36" s="93"/>
      <c r="I36" s="93"/>
      <c r="J36" s="93"/>
      <c r="K36" s="93"/>
      <c r="L36" s="81"/>
      <c r="M36" s="81"/>
      <c r="N36" s="81"/>
      <c r="O36" s="92"/>
    </row>
    <row r="37" spans="1:15">
      <c r="A37" s="81" t="s">
        <v>382</v>
      </c>
      <c r="B37" s="81" t="s">
        <v>383</v>
      </c>
      <c r="C37" s="92" t="s">
        <v>492</v>
      </c>
      <c r="D37" s="85">
        <v>351</v>
      </c>
      <c r="E37" s="81">
        <v>1</v>
      </c>
      <c r="F37" s="93">
        <v>0.28000000000000003</v>
      </c>
      <c r="G37" s="93"/>
      <c r="H37" s="93"/>
      <c r="I37" s="93"/>
      <c r="J37" s="93"/>
      <c r="K37" s="93"/>
      <c r="L37" s="81"/>
      <c r="M37" s="81"/>
      <c r="N37" s="81"/>
      <c r="O37" s="92"/>
    </row>
    <row r="38" spans="1:15">
      <c r="A38" s="81" t="s">
        <v>384</v>
      </c>
      <c r="B38" s="81" t="s">
        <v>385</v>
      </c>
      <c r="C38" s="92" t="s">
        <v>511</v>
      </c>
      <c r="D38" s="85">
        <v>3352</v>
      </c>
      <c r="E38" s="81">
        <v>0</v>
      </c>
      <c r="F38" s="93">
        <v>0</v>
      </c>
      <c r="G38" s="93">
        <v>0</v>
      </c>
      <c r="H38" s="93">
        <v>0</v>
      </c>
      <c r="I38" s="93">
        <v>0</v>
      </c>
      <c r="J38" s="93">
        <v>0</v>
      </c>
      <c r="K38" s="93">
        <v>0</v>
      </c>
      <c r="L38" s="81"/>
      <c r="M38" s="81"/>
      <c r="N38" s="81"/>
      <c r="O38" s="92"/>
    </row>
    <row r="39" spans="1:15">
      <c r="A39" s="81" t="s">
        <v>386</v>
      </c>
      <c r="B39" s="81" t="s">
        <v>387</v>
      </c>
      <c r="C39" s="92" t="s">
        <v>147</v>
      </c>
      <c r="D39" s="85">
        <v>672</v>
      </c>
      <c r="E39" s="81">
        <v>0</v>
      </c>
      <c r="F39" s="93">
        <v>0</v>
      </c>
      <c r="G39" s="93"/>
      <c r="H39" s="93"/>
      <c r="I39" s="93"/>
      <c r="J39" s="93"/>
      <c r="K39" s="93"/>
      <c r="L39" s="81"/>
      <c r="M39" s="81"/>
      <c r="N39" s="81"/>
      <c r="O39" s="92"/>
    </row>
    <row r="40" spans="1:15">
      <c r="A40" s="81" t="s">
        <v>388</v>
      </c>
      <c r="B40" s="81" t="s">
        <v>389</v>
      </c>
      <c r="C40" s="92" t="s">
        <v>458</v>
      </c>
      <c r="D40" s="85">
        <v>1514</v>
      </c>
      <c r="E40" s="81">
        <v>4</v>
      </c>
      <c r="F40" s="93">
        <v>0.26</v>
      </c>
      <c r="G40" s="93"/>
      <c r="H40" s="93"/>
      <c r="I40" s="93"/>
      <c r="J40" s="93"/>
      <c r="K40" s="93"/>
      <c r="L40" s="81"/>
      <c r="M40" s="81"/>
      <c r="N40" s="81"/>
      <c r="O40" s="92"/>
    </row>
    <row r="41" spans="1:15">
      <c r="A41" s="81"/>
      <c r="B41" s="81"/>
      <c r="C41" s="92"/>
      <c r="D41" s="85"/>
      <c r="E41" s="81"/>
      <c r="F41" s="93"/>
      <c r="G41" s="93"/>
      <c r="H41" s="93"/>
      <c r="I41" s="93"/>
      <c r="J41" s="93"/>
      <c r="K41" s="93"/>
      <c r="L41" s="81"/>
      <c r="M41" s="81"/>
      <c r="N41" s="81"/>
      <c r="O41" s="92"/>
    </row>
    <row r="43" spans="1:15" customFormat="1">
      <c r="A43" s="36" t="s">
        <v>608</v>
      </c>
      <c r="B43" s="36"/>
    </row>
    <row r="44" spans="1:15" customFormat="1">
      <c r="A44" s="245" t="s">
        <v>606</v>
      </c>
      <c r="B44" s="245"/>
      <c r="C44" s="245"/>
      <c r="D44" s="245"/>
      <c r="E44" s="247"/>
    </row>
    <row r="46" spans="1:15" ht="30.75" customHeight="1">
      <c r="A46" s="239" t="s">
        <v>607</v>
      </c>
      <c r="B46" s="240"/>
      <c r="C46" s="240"/>
      <c r="D46" s="240"/>
      <c r="E46" s="240"/>
      <c r="F46" s="240"/>
      <c r="G46" s="240"/>
      <c r="H46" s="240"/>
      <c r="I46" s="240"/>
      <c r="J46" s="240"/>
      <c r="L46" s="84"/>
      <c r="M46" s="84"/>
    </row>
    <row r="48" spans="1:15">
      <c r="A48" s="298" t="s">
        <v>614</v>
      </c>
    </row>
  </sheetData>
  <mergeCells count="5">
    <mergeCell ref="A46:J46"/>
    <mergeCell ref="A44:E44"/>
    <mergeCell ref="A1:K1"/>
    <mergeCell ref="A2:F2"/>
    <mergeCell ref="G2:K2"/>
  </mergeCells>
  <phoneticPr fontId="10" type="noConversion"/>
  <pageMargins left="0.75" right="0.75" top="1" bottom="1" header="0.5" footer="0.5"/>
  <pageSetup scale="80" orientation="portrait" r:id="rId1"/>
  <headerFooter alignWithMargins="0">
    <oddHeader>&amp;A</oddHeader>
    <oddFooter>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O114"/>
  <sheetViews>
    <sheetView zoomScaleNormal="100" workbookViewId="0">
      <pane ySplit="1" topLeftCell="A89" activePane="bottomLeft" state="frozen"/>
      <selection pane="bottomLeft" activeCell="A114" sqref="A114"/>
    </sheetView>
  </sheetViews>
  <sheetFormatPr defaultRowHeight="12.75"/>
  <cols>
    <col min="1" max="1" width="10.140625" style="82" customWidth="1"/>
    <col min="2" max="2" width="37.42578125" style="82" customWidth="1"/>
    <col min="3" max="3" width="8.42578125" style="82" customWidth="1"/>
    <col min="4" max="4" width="8.7109375" style="83" customWidth="1"/>
    <col min="5" max="5" width="9.28515625" style="82" customWidth="1"/>
    <col min="6" max="6" width="11" style="86" customWidth="1"/>
    <col min="7" max="7" width="7.5703125" style="86" bestFit="1" customWidth="1"/>
    <col min="8" max="8" width="7.42578125" style="84" customWidth="1"/>
    <col min="9" max="10" width="5.5703125" style="84" bestFit="1" customWidth="1"/>
    <col min="11" max="11" width="9.140625" style="84" bestFit="1"/>
    <col min="12" max="12" width="5.5703125" style="84" bestFit="1" customWidth="1"/>
    <col min="13" max="13" width="6.140625" style="84" bestFit="1" customWidth="1"/>
    <col min="14" max="16384" width="9.140625" style="82"/>
  </cols>
  <sheetData>
    <row r="1" spans="1:15" s="72" customFormat="1" ht="31.5" customHeight="1">
      <c r="A1" s="282" t="s">
        <v>609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71"/>
    </row>
    <row r="2" spans="1:15" s="72" customFormat="1" ht="18.75" customHeight="1">
      <c r="A2" s="282" t="s">
        <v>390</v>
      </c>
      <c r="B2" s="282"/>
      <c r="C2" s="282"/>
      <c r="D2" s="282"/>
      <c r="E2" s="282"/>
      <c r="F2" s="282"/>
      <c r="G2" s="282"/>
      <c r="H2" s="282"/>
      <c r="I2" s="280" t="s">
        <v>398</v>
      </c>
      <c r="J2" s="280"/>
      <c r="K2" s="280"/>
      <c r="L2" s="280"/>
      <c r="M2" s="280"/>
      <c r="N2" s="71"/>
    </row>
    <row r="3" spans="1:15" s="72" customFormat="1" ht="37.5" customHeight="1">
      <c r="A3" s="73" t="s">
        <v>391</v>
      </c>
      <c r="B3" s="74" t="s">
        <v>392</v>
      </c>
      <c r="C3" s="75" t="s">
        <v>393</v>
      </c>
      <c r="D3" s="89" t="s">
        <v>397</v>
      </c>
      <c r="E3" s="59" t="s">
        <v>514</v>
      </c>
      <c r="F3" s="77" t="s">
        <v>394</v>
      </c>
      <c r="G3" s="77" t="s">
        <v>395</v>
      </c>
      <c r="H3" s="78" t="s">
        <v>40</v>
      </c>
      <c r="I3" s="78" t="s">
        <v>41</v>
      </c>
      <c r="J3" s="78" t="s">
        <v>42</v>
      </c>
      <c r="K3" s="78" t="s">
        <v>43</v>
      </c>
      <c r="L3" s="78" t="s">
        <v>44</v>
      </c>
      <c r="M3" s="78" t="s">
        <v>45</v>
      </c>
      <c r="N3" s="79"/>
      <c r="O3" s="79"/>
    </row>
    <row r="4" spans="1:15">
      <c r="A4" s="33" t="s">
        <v>301</v>
      </c>
      <c r="B4" s="33" t="s">
        <v>303</v>
      </c>
      <c r="C4" s="33">
        <v>217</v>
      </c>
      <c r="D4" s="33" t="s">
        <v>302</v>
      </c>
      <c r="E4" s="33" t="s">
        <v>399</v>
      </c>
      <c r="F4" s="34">
        <v>1465</v>
      </c>
      <c r="G4" s="34">
        <v>31</v>
      </c>
      <c r="H4" s="37">
        <v>2.12</v>
      </c>
      <c r="I4" s="38"/>
      <c r="J4" s="38"/>
      <c r="K4" s="38"/>
      <c r="L4" s="38"/>
      <c r="M4" s="38"/>
    </row>
    <row r="5" spans="1:15">
      <c r="A5" s="33" t="s">
        <v>301</v>
      </c>
      <c r="B5" s="33" t="s">
        <v>303</v>
      </c>
      <c r="C5" s="33">
        <v>217</v>
      </c>
      <c r="D5" s="33" t="s">
        <v>304</v>
      </c>
      <c r="E5" s="33" t="s">
        <v>400</v>
      </c>
      <c r="F5" s="34">
        <v>480</v>
      </c>
      <c r="G5" s="34">
        <v>31</v>
      </c>
      <c r="H5" s="37">
        <v>6.46</v>
      </c>
      <c r="I5" s="38"/>
      <c r="J5" s="38"/>
      <c r="K5" s="38"/>
      <c r="L5" s="38"/>
      <c r="M5" s="38"/>
    </row>
    <row r="6" spans="1:15">
      <c r="A6" s="33" t="s">
        <v>305</v>
      </c>
      <c r="B6" s="33" t="s">
        <v>306</v>
      </c>
      <c r="C6" s="33">
        <v>81</v>
      </c>
      <c r="D6" s="33" t="s">
        <v>302</v>
      </c>
      <c r="E6" s="33" t="s">
        <v>401</v>
      </c>
      <c r="F6" s="34">
        <v>560</v>
      </c>
      <c r="G6" s="34">
        <v>7</v>
      </c>
      <c r="H6" s="37">
        <v>1.25</v>
      </c>
      <c r="I6" s="38"/>
      <c r="J6" s="38"/>
      <c r="K6" s="38"/>
      <c r="L6" s="38"/>
      <c r="M6" s="38"/>
    </row>
    <row r="7" spans="1:15">
      <c r="A7" s="33" t="s">
        <v>305</v>
      </c>
      <c r="B7" s="33" t="s">
        <v>306</v>
      </c>
      <c r="C7" s="33">
        <v>81</v>
      </c>
      <c r="D7" s="33" t="s">
        <v>304</v>
      </c>
      <c r="E7" s="33" t="s">
        <v>402</v>
      </c>
      <c r="F7" s="34">
        <v>854</v>
      </c>
      <c r="G7" s="34">
        <v>26</v>
      </c>
      <c r="H7" s="37">
        <v>3.04</v>
      </c>
      <c r="I7" s="38"/>
      <c r="J7" s="38"/>
      <c r="K7" s="38"/>
      <c r="L7" s="38"/>
      <c r="M7" s="38"/>
    </row>
    <row r="8" spans="1:15">
      <c r="A8" s="33" t="s">
        <v>307</v>
      </c>
      <c r="B8" s="33" t="s">
        <v>308</v>
      </c>
      <c r="C8" s="33">
        <v>81</v>
      </c>
      <c r="D8" s="33" t="s">
        <v>302</v>
      </c>
      <c r="E8" s="33" t="s">
        <v>403</v>
      </c>
      <c r="F8" s="34">
        <v>5211</v>
      </c>
      <c r="G8" s="34">
        <v>60</v>
      </c>
      <c r="H8" s="37">
        <v>1.1499999999999999</v>
      </c>
      <c r="I8" s="37">
        <v>0</v>
      </c>
      <c r="J8" s="37">
        <v>0</v>
      </c>
      <c r="K8" s="37">
        <v>0.6</v>
      </c>
      <c r="L8" s="37">
        <v>1.23</v>
      </c>
      <c r="M8" s="37">
        <v>2.76</v>
      </c>
    </row>
    <row r="9" spans="1:15">
      <c r="A9" s="33" t="s">
        <v>307</v>
      </c>
      <c r="B9" s="33" t="s">
        <v>308</v>
      </c>
      <c r="C9" s="33">
        <v>81</v>
      </c>
      <c r="D9" s="33" t="s">
        <v>304</v>
      </c>
      <c r="E9" s="33" t="s">
        <v>404</v>
      </c>
      <c r="F9" s="34">
        <v>663</v>
      </c>
      <c r="G9" s="34">
        <v>23</v>
      </c>
      <c r="H9" s="37">
        <v>3.47</v>
      </c>
      <c r="I9" s="38"/>
      <c r="J9" s="38"/>
      <c r="K9" s="38"/>
      <c r="L9" s="38"/>
      <c r="M9" s="38"/>
    </row>
    <row r="10" spans="1:15">
      <c r="A10" s="33" t="s">
        <v>310</v>
      </c>
      <c r="B10" s="33" t="s">
        <v>311</v>
      </c>
      <c r="C10" s="33">
        <v>112</v>
      </c>
      <c r="D10" s="33" t="s">
        <v>309</v>
      </c>
      <c r="E10" s="33" t="s">
        <v>402</v>
      </c>
      <c r="F10" s="34">
        <v>868</v>
      </c>
      <c r="G10" s="34">
        <v>11</v>
      </c>
      <c r="H10" s="37">
        <v>1.27</v>
      </c>
      <c r="I10" s="38"/>
      <c r="J10" s="38"/>
      <c r="K10" s="38"/>
      <c r="L10" s="38"/>
      <c r="M10" s="38"/>
    </row>
    <row r="11" spans="1:15">
      <c r="A11" s="33" t="s">
        <v>312</v>
      </c>
      <c r="B11" s="33" t="s">
        <v>313</v>
      </c>
      <c r="C11" s="33">
        <v>321</v>
      </c>
      <c r="D11" s="33" t="s">
        <v>302</v>
      </c>
      <c r="E11" s="33" t="s">
        <v>405</v>
      </c>
      <c r="F11" s="34">
        <v>595</v>
      </c>
      <c r="G11" s="34">
        <v>48</v>
      </c>
      <c r="H11" s="37">
        <v>8.07</v>
      </c>
      <c r="I11" s="38"/>
      <c r="J11" s="38"/>
      <c r="K11" s="38"/>
      <c r="L11" s="38"/>
      <c r="M11" s="38"/>
    </row>
    <row r="12" spans="1:15">
      <c r="A12" s="33" t="s">
        <v>312</v>
      </c>
      <c r="B12" s="33" t="s">
        <v>313</v>
      </c>
      <c r="C12" s="33">
        <v>321</v>
      </c>
      <c r="D12" s="33" t="s">
        <v>304</v>
      </c>
      <c r="E12" s="33" t="s">
        <v>406</v>
      </c>
      <c r="F12" s="34">
        <v>293</v>
      </c>
      <c r="G12" s="34">
        <v>40</v>
      </c>
      <c r="H12" s="37">
        <v>13.65</v>
      </c>
      <c r="I12" s="38"/>
      <c r="J12" s="38"/>
      <c r="K12" s="38"/>
      <c r="L12" s="38"/>
      <c r="M12" s="38"/>
    </row>
    <row r="13" spans="1:15">
      <c r="A13" s="33" t="s">
        <v>314</v>
      </c>
      <c r="B13" s="33" t="s">
        <v>316</v>
      </c>
      <c r="C13" s="33">
        <v>196</v>
      </c>
      <c r="D13" s="33" t="s">
        <v>315</v>
      </c>
      <c r="E13" s="33" t="s">
        <v>407</v>
      </c>
      <c r="F13" s="34">
        <v>1478</v>
      </c>
      <c r="G13" s="34">
        <v>14</v>
      </c>
      <c r="H13" s="37">
        <v>0.95</v>
      </c>
      <c r="I13" s="38"/>
      <c r="J13" s="38"/>
      <c r="K13" s="38"/>
      <c r="L13" s="38"/>
      <c r="M13" s="38"/>
    </row>
    <row r="14" spans="1:15">
      <c r="A14" s="33" t="s">
        <v>314</v>
      </c>
      <c r="B14" s="33" t="s">
        <v>316</v>
      </c>
      <c r="C14" s="33">
        <v>196</v>
      </c>
      <c r="D14" s="33" t="s">
        <v>317</v>
      </c>
      <c r="E14" s="33" t="s">
        <v>408</v>
      </c>
      <c r="F14" s="34">
        <v>1422</v>
      </c>
      <c r="G14" s="34">
        <v>42</v>
      </c>
      <c r="H14" s="37">
        <v>2.95</v>
      </c>
      <c r="I14" s="38"/>
      <c r="J14" s="38"/>
      <c r="K14" s="38"/>
      <c r="L14" s="38"/>
      <c r="M14" s="38"/>
    </row>
    <row r="15" spans="1:15">
      <c r="A15" s="33" t="s">
        <v>314</v>
      </c>
      <c r="B15" s="33" t="s">
        <v>316</v>
      </c>
      <c r="C15" s="33">
        <v>196</v>
      </c>
      <c r="D15" s="33" t="s">
        <v>304</v>
      </c>
      <c r="E15" s="33" t="s">
        <v>409</v>
      </c>
      <c r="F15" s="34">
        <v>236</v>
      </c>
      <c r="G15" s="34">
        <v>15</v>
      </c>
      <c r="H15" s="37">
        <v>6.36</v>
      </c>
      <c r="I15" s="38"/>
      <c r="J15" s="38"/>
      <c r="K15" s="38"/>
      <c r="L15" s="38"/>
      <c r="M15" s="38"/>
    </row>
    <row r="16" spans="1:15">
      <c r="A16" s="33" t="s">
        <v>319</v>
      </c>
      <c r="B16" s="33" t="s">
        <v>320</v>
      </c>
      <c r="C16" s="33">
        <v>306</v>
      </c>
      <c r="D16" s="33" t="s">
        <v>302</v>
      </c>
      <c r="E16" s="33" t="s">
        <v>410</v>
      </c>
      <c r="F16" s="34">
        <v>21555</v>
      </c>
      <c r="G16" s="34">
        <v>238</v>
      </c>
      <c r="H16" s="37">
        <v>1.1000000000000001</v>
      </c>
      <c r="I16" s="37">
        <v>0</v>
      </c>
      <c r="J16" s="37">
        <v>0</v>
      </c>
      <c r="K16" s="37">
        <v>0.49</v>
      </c>
      <c r="L16" s="37">
        <v>1.64</v>
      </c>
      <c r="M16" s="37">
        <v>2.6</v>
      </c>
    </row>
    <row r="17" spans="1:13">
      <c r="A17" s="33" t="s">
        <v>319</v>
      </c>
      <c r="B17" s="33" t="s">
        <v>320</v>
      </c>
      <c r="C17" s="33">
        <v>306</v>
      </c>
      <c r="D17" s="33" t="s">
        <v>304</v>
      </c>
      <c r="E17" s="33" t="s">
        <v>411</v>
      </c>
      <c r="F17" s="34">
        <v>7130</v>
      </c>
      <c r="G17" s="34">
        <v>131</v>
      </c>
      <c r="H17" s="37">
        <v>1.84</v>
      </c>
      <c r="I17" s="37">
        <v>0</v>
      </c>
      <c r="J17" s="37">
        <v>0</v>
      </c>
      <c r="K17" s="37">
        <v>1.24</v>
      </c>
      <c r="L17" s="37">
        <v>3.25</v>
      </c>
      <c r="M17" s="37">
        <v>4.71</v>
      </c>
    </row>
    <row r="18" spans="1:13">
      <c r="A18" s="33" t="s">
        <v>321</v>
      </c>
      <c r="B18" s="33" t="s">
        <v>322</v>
      </c>
      <c r="C18" s="33">
        <v>301</v>
      </c>
      <c r="D18" s="33" t="s">
        <v>315</v>
      </c>
      <c r="E18" s="33" t="s">
        <v>412</v>
      </c>
      <c r="F18" s="34">
        <v>1738</v>
      </c>
      <c r="G18" s="34">
        <v>6</v>
      </c>
      <c r="H18" s="37">
        <v>0.35</v>
      </c>
      <c r="I18" s="38"/>
      <c r="J18" s="38"/>
      <c r="K18" s="38"/>
      <c r="L18" s="38"/>
      <c r="M18" s="38"/>
    </row>
    <row r="19" spans="1:13" ht="12.75" customHeight="1">
      <c r="A19" s="33" t="s">
        <v>321</v>
      </c>
      <c r="B19" s="33" t="s">
        <v>322</v>
      </c>
      <c r="C19" s="33">
        <v>301</v>
      </c>
      <c r="D19" s="33" t="s">
        <v>317</v>
      </c>
      <c r="E19" s="33" t="s">
        <v>413</v>
      </c>
      <c r="F19" s="34">
        <v>91007</v>
      </c>
      <c r="G19" s="34">
        <v>2319</v>
      </c>
      <c r="H19" s="37">
        <v>2.5499999999999998</v>
      </c>
      <c r="I19" s="37">
        <v>0</v>
      </c>
      <c r="J19" s="37">
        <v>0.65</v>
      </c>
      <c r="K19" s="37">
        <v>1.9</v>
      </c>
      <c r="L19" s="37">
        <v>3.45</v>
      </c>
      <c r="M19" s="37">
        <v>5.37</v>
      </c>
    </row>
    <row r="20" spans="1:13">
      <c r="A20" s="33" t="s">
        <v>321</v>
      </c>
      <c r="B20" s="33" t="s">
        <v>322</v>
      </c>
      <c r="C20" s="33">
        <v>301</v>
      </c>
      <c r="D20" s="33" t="s">
        <v>323</v>
      </c>
      <c r="E20" s="33" t="s">
        <v>414</v>
      </c>
      <c r="F20" s="34">
        <v>30204</v>
      </c>
      <c r="G20" s="34">
        <v>1288</v>
      </c>
      <c r="H20" s="37">
        <v>4.26</v>
      </c>
      <c r="I20" s="37">
        <v>0</v>
      </c>
      <c r="J20" s="37">
        <v>1.33</v>
      </c>
      <c r="K20" s="37">
        <v>3.08</v>
      </c>
      <c r="L20" s="37">
        <v>5.81</v>
      </c>
      <c r="M20" s="37">
        <v>8.6999999999999993</v>
      </c>
    </row>
    <row r="21" spans="1:13">
      <c r="A21" s="33" t="s">
        <v>321</v>
      </c>
      <c r="B21" s="33" t="s">
        <v>322</v>
      </c>
      <c r="C21" s="33">
        <v>301</v>
      </c>
      <c r="D21" s="33" t="s">
        <v>324</v>
      </c>
      <c r="E21" s="33" t="s">
        <v>415</v>
      </c>
      <c r="F21" s="34">
        <v>106</v>
      </c>
      <c r="G21" s="34">
        <v>9</v>
      </c>
      <c r="H21" s="37">
        <v>8.49</v>
      </c>
      <c r="I21" s="38"/>
      <c r="J21" s="38"/>
      <c r="K21" s="38"/>
      <c r="L21" s="38"/>
      <c r="M21" s="38"/>
    </row>
    <row r="22" spans="1:13">
      <c r="A22" s="33" t="s">
        <v>325</v>
      </c>
      <c r="B22" s="33" t="s">
        <v>326</v>
      </c>
      <c r="C22" s="33">
        <v>286</v>
      </c>
      <c r="D22" s="33" t="s">
        <v>302</v>
      </c>
      <c r="E22" s="33" t="s">
        <v>416</v>
      </c>
      <c r="F22" s="34">
        <v>8771</v>
      </c>
      <c r="G22" s="34">
        <v>120</v>
      </c>
      <c r="H22" s="37">
        <v>1.37</v>
      </c>
      <c r="I22" s="37">
        <v>0</v>
      </c>
      <c r="J22" s="37">
        <v>0</v>
      </c>
      <c r="K22" s="37">
        <v>0</v>
      </c>
      <c r="L22" s="37">
        <v>2.4700000000000002</v>
      </c>
      <c r="M22" s="37">
        <v>4.55</v>
      </c>
    </row>
    <row r="23" spans="1:13">
      <c r="A23" s="33" t="s">
        <v>325</v>
      </c>
      <c r="B23" s="33" t="s">
        <v>326</v>
      </c>
      <c r="C23" s="33">
        <v>286</v>
      </c>
      <c r="D23" s="33" t="s">
        <v>304</v>
      </c>
      <c r="E23" s="33" t="s">
        <v>417</v>
      </c>
      <c r="F23" s="34">
        <v>2888</v>
      </c>
      <c r="G23" s="34">
        <v>66</v>
      </c>
      <c r="H23" s="37">
        <v>2.29</v>
      </c>
      <c r="I23" s="37">
        <v>0</v>
      </c>
      <c r="J23" s="37">
        <v>0</v>
      </c>
      <c r="K23" s="37">
        <v>0</v>
      </c>
      <c r="L23" s="37">
        <v>2.8</v>
      </c>
      <c r="M23" s="37">
        <v>6.89</v>
      </c>
    </row>
    <row r="24" spans="1:13">
      <c r="A24" s="33" t="s">
        <v>327</v>
      </c>
      <c r="B24" s="33" t="s">
        <v>328</v>
      </c>
      <c r="C24" s="33">
        <v>124</v>
      </c>
      <c r="D24" s="33" t="s">
        <v>309</v>
      </c>
      <c r="E24" s="33" t="s">
        <v>418</v>
      </c>
      <c r="F24" s="34">
        <v>4536</v>
      </c>
      <c r="G24" s="34">
        <v>15</v>
      </c>
      <c r="H24" s="37">
        <v>0.33</v>
      </c>
      <c r="I24" s="37">
        <v>0</v>
      </c>
      <c r="J24" s="37">
        <v>0</v>
      </c>
      <c r="K24" s="37">
        <v>0</v>
      </c>
      <c r="L24" s="37">
        <v>0.5</v>
      </c>
      <c r="M24" s="37">
        <v>1.1200000000000001</v>
      </c>
    </row>
    <row r="25" spans="1:13">
      <c r="A25" s="33" t="s">
        <v>329</v>
      </c>
      <c r="B25" s="33" t="s">
        <v>330</v>
      </c>
      <c r="C25" s="33">
        <v>99</v>
      </c>
      <c r="D25" s="33" t="s">
        <v>315</v>
      </c>
      <c r="E25" s="33" t="s">
        <v>419</v>
      </c>
      <c r="F25" s="34">
        <v>6481</v>
      </c>
      <c r="G25" s="34">
        <v>15</v>
      </c>
      <c r="H25" s="37">
        <v>0.23</v>
      </c>
      <c r="I25" s="37">
        <v>0</v>
      </c>
      <c r="J25" s="37">
        <v>0</v>
      </c>
      <c r="K25" s="37">
        <v>0</v>
      </c>
      <c r="L25" s="37">
        <v>0</v>
      </c>
      <c r="M25" s="37">
        <v>0.86</v>
      </c>
    </row>
    <row r="26" spans="1:13">
      <c r="A26" s="33" t="s">
        <v>329</v>
      </c>
      <c r="B26" s="33" t="s">
        <v>330</v>
      </c>
      <c r="C26" s="33">
        <v>99</v>
      </c>
      <c r="D26" s="33" t="s">
        <v>317</v>
      </c>
      <c r="E26" s="33" t="s">
        <v>420</v>
      </c>
      <c r="F26" s="34">
        <v>5726</v>
      </c>
      <c r="G26" s="34">
        <v>35</v>
      </c>
      <c r="H26" s="37">
        <v>0.61</v>
      </c>
      <c r="I26" s="37">
        <v>0</v>
      </c>
      <c r="J26" s="37">
        <v>0</v>
      </c>
      <c r="K26" s="37">
        <v>0</v>
      </c>
      <c r="L26" s="37">
        <v>0.97</v>
      </c>
      <c r="M26" s="37">
        <v>2.06</v>
      </c>
    </row>
    <row r="27" spans="1:13">
      <c r="A27" s="33" t="s">
        <v>329</v>
      </c>
      <c r="B27" s="33" t="s">
        <v>330</v>
      </c>
      <c r="C27" s="33">
        <v>99</v>
      </c>
      <c r="D27" s="33" t="s">
        <v>304</v>
      </c>
      <c r="E27" s="33" t="s">
        <v>421</v>
      </c>
      <c r="F27" s="34">
        <v>2445</v>
      </c>
      <c r="G27" s="34">
        <v>42</v>
      </c>
      <c r="H27" s="37">
        <v>1.72</v>
      </c>
      <c r="I27" s="37">
        <v>0</v>
      </c>
      <c r="J27" s="37">
        <v>0</v>
      </c>
      <c r="K27" s="37">
        <v>0</v>
      </c>
      <c r="L27" s="37">
        <v>3.23</v>
      </c>
      <c r="M27" s="37">
        <v>4.7300000000000004</v>
      </c>
    </row>
    <row r="28" spans="1:13">
      <c r="A28" s="33" t="s">
        <v>331</v>
      </c>
      <c r="B28" s="33" t="s">
        <v>332</v>
      </c>
      <c r="C28" s="33">
        <v>187</v>
      </c>
      <c r="D28" s="33" t="s">
        <v>315</v>
      </c>
      <c r="E28" s="33" t="s">
        <v>422</v>
      </c>
      <c r="F28" s="34">
        <v>17126</v>
      </c>
      <c r="G28" s="34">
        <v>683</v>
      </c>
      <c r="H28" s="37">
        <v>3.99</v>
      </c>
      <c r="I28" s="37">
        <v>0</v>
      </c>
      <c r="J28" s="37">
        <v>1.58</v>
      </c>
      <c r="K28" s="37">
        <v>3.49</v>
      </c>
      <c r="L28" s="37">
        <v>5.56</v>
      </c>
      <c r="M28" s="37">
        <v>8.73</v>
      </c>
    </row>
    <row r="29" spans="1:13">
      <c r="A29" s="33" t="s">
        <v>331</v>
      </c>
      <c r="B29" s="33" t="s">
        <v>332</v>
      </c>
      <c r="C29" s="33">
        <v>187</v>
      </c>
      <c r="D29" s="33" t="s">
        <v>317</v>
      </c>
      <c r="E29" s="33" t="s">
        <v>423</v>
      </c>
      <c r="F29" s="34">
        <v>30159</v>
      </c>
      <c r="G29" s="34">
        <v>1686</v>
      </c>
      <c r="H29" s="37">
        <v>5.59</v>
      </c>
      <c r="I29" s="37">
        <v>0</v>
      </c>
      <c r="J29" s="37">
        <v>2.06</v>
      </c>
      <c r="K29" s="37">
        <v>4.4800000000000004</v>
      </c>
      <c r="L29" s="37">
        <v>7.43</v>
      </c>
      <c r="M29" s="37">
        <v>11.16</v>
      </c>
    </row>
    <row r="30" spans="1:13">
      <c r="A30" s="33" t="s">
        <v>331</v>
      </c>
      <c r="B30" s="33" t="s">
        <v>332</v>
      </c>
      <c r="C30" s="33">
        <v>187</v>
      </c>
      <c r="D30" s="33" t="s">
        <v>323</v>
      </c>
      <c r="E30" s="33" t="s">
        <v>424</v>
      </c>
      <c r="F30" s="34">
        <v>13387</v>
      </c>
      <c r="G30" s="34">
        <v>945</v>
      </c>
      <c r="H30" s="37">
        <v>7.06</v>
      </c>
      <c r="I30" s="37">
        <v>0</v>
      </c>
      <c r="J30" s="37">
        <v>2.38</v>
      </c>
      <c r="K30" s="37">
        <v>5.0599999999999996</v>
      </c>
      <c r="L30" s="37">
        <v>9.09</v>
      </c>
      <c r="M30" s="37">
        <v>13.78</v>
      </c>
    </row>
    <row r="31" spans="1:13">
      <c r="A31" s="33" t="s">
        <v>331</v>
      </c>
      <c r="B31" s="33" t="s">
        <v>332</v>
      </c>
      <c r="C31" s="33">
        <v>187</v>
      </c>
      <c r="D31" s="33" t="s">
        <v>324</v>
      </c>
      <c r="E31" s="33" t="s">
        <v>425</v>
      </c>
      <c r="F31" s="34">
        <v>1468</v>
      </c>
      <c r="G31" s="34">
        <v>139</v>
      </c>
      <c r="H31" s="37">
        <v>9.4700000000000006</v>
      </c>
      <c r="I31" s="38"/>
      <c r="J31" s="38"/>
      <c r="K31" s="38"/>
      <c r="L31" s="38"/>
      <c r="M31" s="38"/>
    </row>
    <row r="32" spans="1:13">
      <c r="A32" s="33" t="s">
        <v>333</v>
      </c>
      <c r="B32" s="33" t="s">
        <v>334</v>
      </c>
      <c r="C32" s="33">
        <v>225</v>
      </c>
      <c r="D32" s="33" t="s">
        <v>302</v>
      </c>
      <c r="E32" s="33" t="s">
        <v>426</v>
      </c>
      <c r="F32" s="34">
        <v>7902</v>
      </c>
      <c r="G32" s="34">
        <v>170</v>
      </c>
      <c r="H32" s="37">
        <v>2.15</v>
      </c>
      <c r="I32" s="37">
        <v>0</v>
      </c>
      <c r="J32" s="37">
        <v>0</v>
      </c>
      <c r="K32" s="37">
        <v>1.51</v>
      </c>
      <c r="L32" s="37">
        <v>2.62</v>
      </c>
      <c r="M32" s="37">
        <v>6.37</v>
      </c>
    </row>
    <row r="33" spans="1:13">
      <c r="A33" s="33" t="s">
        <v>333</v>
      </c>
      <c r="B33" s="33" t="s">
        <v>334</v>
      </c>
      <c r="C33" s="33">
        <v>225</v>
      </c>
      <c r="D33" s="33" t="s">
        <v>304</v>
      </c>
      <c r="E33" s="33" t="s">
        <v>399</v>
      </c>
      <c r="F33" s="34">
        <v>1761</v>
      </c>
      <c r="G33" s="34">
        <v>82</v>
      </c>
      <c r="H33" s="37">
        <v>4.66</v>
      </c>
      <c r="I33" s="38"/>
      <c r="J33" s="38"/>
      <c r="K33" s="38"/>
      <c r="L33" s="38"/>
      <c r="M33" s="38"/>
    </row>
    <row r="34" spans="1:13">
      <c r="A34" s="33" t="s">
        <v>335</v>
      </c>
      <c r="B34" s="33" t="s">
        <v>336</v>
      </c>
      <c r="C34" s="33">
        <v>56</v>
      </c>
      <c r="D34" s="33" t="s">
        <v>315</v>
      </c>
      <c r="E34" s="33" t="s">
        <v>427</v>
      </c>
      <c r="F34" s="34">
        <v>20743</v>
      </c>
      <c r="G34" s="34">
        <v>303</v>
      </c>
      <c r="H34" s="37">
        <v>1.46</v>
      </c>
      <c r="I34" s="37">
        <v>0</v>
      </c>
      <c r="J34" s="37">
        <v>0.31</v>
      </c>
      <c r="K34" s="37">
        <v>1.07</v>
      </c>
      <c r="L34" s="37">
        <v>2.69</v>
      </c>
      <c r="M34" s="37">
        <v>4.07</v>
      </c>
    </row>
    <row r="35" spans="1:13">
      <c r="A35" s="33" t="s">
        <v>335</v>
      </c>
      <c r="B35" s="33" t="s">
        <v>336</v>
      </c>
      <c r="C35" s="33">
        <v>56</v>
      </c>
      <c r="D35" s="33" t="s">
        <v>317</v>
      </c>
      <c r="E35" s="33" t="s">
        <v>428</v>
      </c>
      <c r="F35" s="34">
        <v>8995</v>
      </c>
      <c r="G35" s="34">
        <v>219</v>
      </c>
      <c r="H35" s="37">
        <v>2.4300000000000002</v>
      </c>
      <c r="I35" s="37">
        <v>0</v>
      </c>
      <c r="J35" s="37">
        <v>0</v>
      </c>
      <c r="K35" s="37">
        <v>1.82</v>
      </c>
      <c r="L35" s="37">
        <v>4.32</v>
      </c>
      <c r="M35" s="37">
        <v>6.45</v>
      </c>
    </row>
    <row r="36" spans="1:13">
      <c r="A36" s="33" t="s">
        <v>335</v>
      </c>
      <c r="B36" s="33" t="s">
        <v>336</v>
      </c>
      <c r="C36" s="33">
        <v>56</v>
      </c>
      <c r="D36" s="33" t="s">
        <v>304</v>
      </c>
      <c r="E36" s="33" t="s">
        <v>429</v>
      </c>
      <c r="F36" s="34">
        <v>1256</v>
      </c>
      <c r="G36" s="34">
        <v>48</v>
      </c>
      <c r="H36" s="37">
        <v>3.82</v>
      </c>
      <c r="I36" s="38"/>
      <c r="J36" s="38"/>
      <c r="K36" s="38"/>
      <c r="L36" s="38"/>
      <c r="M36" s="38"/>
    </row>
    <row r="37" spans="1:13">
      <c r="A37" s="33" t="s">
        <v>337</v>
      </c>
      <c r="B37" s="33" t="s">
        <v>338</v>
      </c>
      <c r="C37" s="33">
        <v>239</v>
      </c>
      <c r="D37" s="33" t="s">
        <v>315</v>
      </c>
      <c r="E37" s="33" t="s">
        <v>430</v>
      </c>
      <c r="F37" s="34">
        <v>20059</v>
      </c>
      <c r="G37" s="34">
        <v>140</v>
      </c>
      <c r="H37" s="37">
        <v>0.7</v>
      </c>
      <c r="I37" s="37">
        <v>0</v>
      </c>
      <c r="J37" s="37">
        <v>0</v>
      </c>
      <c r="K37" s="37">
        <v>0.24</v>
      </c>
      <c r="L37" s="37">
        <v>1.04</v>
      </c>
      <c r="M37" s="37">
        <v>1.84</v>
      </c>
    </row>
    <row r="38" spans="1:13">
      <c r="A38" s="33" t="s">
        <v>337</v>
      </c>
      <c r="B38" s="33" t="s">
        <v>338</v>
      </c>
      <c r="C38" s="33">
        <v>239</v>
      </c>
      <c r="D38" s="33" t="s">
        <v>317</v>
      </c>
      <c r="E38" s="33" t="s">
        <v>431</v>
      </c>
      <c r="F38" s="34">
        <v>16640</v>
      </c>
      <c r="G38" s="34">
        <v>306</v>
      </c>
      <c r="H38" s="37">
        <v>1.84</v>
      </c>
      <c r="I38" s="37">
        <v>0</v>
      </c>
      <c r="J38" s="37">
        <v>0.65</v>
      </c>
      <c r="K38" s="37">
        <v>1.7</v>
      </c>
      <c r="L38" s="37">
        <v>2.34</v>
      </c>
      <c r="M38" s="37">
        <v>3.13</v>
      </c>
    </row>
    <row r="39" spans="1:13">
      <c r="A39" s="33" t="s">
        <v>337</v>
      </c>
      <c r="B39" s="33" t="s">
        <v>338</v>
      </c>
      <c r="C39" s="33">
        <v>239</v>
      </c>
      <c r="D39" s="33" t="s">
        <v>304</v>
      </c>
      <c r="E39" s="33" t="s">
        <v>432</v>
      </c>
      <c r="F39" s="34">
        <v>4511</v>
      </c>
      <c r="G39" s="34">
        <v>187</v>
      </c>
      <c r="H39" s="37">
        <v>4.1500000000000004</v>
      </c>
      <c r="I39" s="37">
        <v>0</v>
      </c>
      <c r="J39" s="37">
        <v>1.64</v>
      </c>
      <c r="K39" s="37">
        <v>3.35</v>
      </c>
      <c r="L39" s="37">
        <v>5.66</v>
      </c>
      <c r="M39" s="37">
        <v>7.11</v>
      </c>
    </row>
    <row r="40" spans="1:13">
      <c r="A40" s="33" t="s">
        <v>339</v>
      </c>
      <c r="B40" s="33" t="s">
        <v>340</v>
      </c>
      <c r="C40" s="33">
        <v>138</v>
      </c>
      <c r="D40" s="33" t="s">
        <v>315</v>
      </c>
      <c r="E40" s="33" t="s">
        <v>433</v>
      </c>
      <c r="F40" s="34">
        <v>3600</v>
      </c>
      <c r="G40" s="34">
        <v>40</v>
      </c>
      <c r="H40" s="37">
        <v>1.1100000000000001</v>
      </c>
      <c r="I40" s="37">
        <v>0</v>
      </c>
      <c r="J40" s="37">
        <v>0</v>
      </c>
      <c r="K40" s="37">
        <v>0</v>
      </c>
      <c r="L40" s="37">
        <v>1.1299999999999999</v>
      </c>
      <c r="M40" s="37">
        <v>2.4300000000000002</v>
      </c>
    </row>
    <row r="41" spans="1:13">
      <c r="A41" s="33" t="s">
        <v>339</v>
      </c>
      <c r="B41" s="33" t="s">
        <v>340</v>
      </c>
      <c r="C41" s="33">
        <v>138</v>
      </c>
      <c r="D41" s="33" t="s">
        <v>317</v>
      </c>
      <c r="E41" s="33" t="s">
        <v>434</v>
      </c>
      <c r="F41" s="34">
        <v>5629</v>
      </c>
      <c r="G41" s="34">
        <v>100</v>
      </c>
      <c r="H41" s="37">
        <v>1.78</v>
      </c>
      <c r="I41" s="37">
        <v>0</v>
      </c>
      <c r="J41" s="37">
        <v>0.83</v>
      </c>
      <c r="K41" s="37">
        <v>1.6</v>
      </c>
      <c r="L41" s="37">
        <v>2.5099999999999998</v>
      </c>
      <c r="M41" s="37">
        <v>4.55</v>
      </c>
    </row>
    <row r="42" spans="1:13">
      <c r="A42" s="33" t="s">
        <v>339</v>
      </c>
      <c r="B42" s="33" t="s">
        <v>340</v>
      </c>
      <c r="C42" s="33">
        <v>138</v>
      </c>
      <c r="D42" s="33" t="s">
        <v>304</v>
      </c>
      <c r="E42" s="33" t="s">
        <v>435</v>
      </c>
      <c r="F42" s="34">
        <v>1249</v>
      </c>
      <c r="G42" s="34">
        <v>42</v>
      </c>
      <c r="H42" s="37">
        <v>3.36</v>
      </c>
      <c r="I42" s="38"/>
      <c r="J42" s="38"/>
      <c r="K42" s="38"/>
      <c r="L42" s="38"/>
      <c r="M42" s="38"/>
    </row>
    <row r="43" spans="1:13">
      <c r="A43" s="33" t="s">
        <v>341</v>
      </c>
      <c r="B43" s="33" t="s">
        <v>342</v>
      </c>
      <c r="C43" s="33">
        <v>160</v>
      </c>
      <c r="D43" s="33" t="s">
        <v>302</v>
      </c>
      <c r="E43" s="33" t="s">
        <v>436</v>
      </c>
      <c r="F43" s="34">
        <v>6350</v>
      </c>
      <c r="G43" s="34">
        <v>109</v>
      </c>
      <c r="H43" s="37">
        <v>1.72</v>
      </c>
      <c r="I43" s="37">
        <v>0</v>
      </c>
      <c r="J43" s="37">
        <v>0.7</v>
      </c>
      <c r="K43" s="37">
        <v>1.21</v>
      </c>
      <c r="L43" s="37">
        <v>2.57</v>
      </c>
      <c r="M43" s="37">
        <v>3.58</v>
      </c>
    </row>
    <row r="44" spans="1:13">
      <c r="A44" s="33" t="s">
        <v>341</v>
      </c>
      <c r="B44" s="33" t="s">
        <v>342</v>
      </c>
      <c r="C44" s="33">
        <v>160</v>
      </c>
      <c r="D44" s="33" t="s">
        <v>304</v>
      </c>
      <c r="E44" s="33" t="s">
        <v>437</v>
      </c>
      <c r="F44" s="34">
        <v>1821</v>
      </c>
      <c r="G44" s="34">
        <v>77</v>
      </c>
      <c r="H44" s="37">
        <v>4.2300000000000004</v>
      </c>
      <c r="I44" s="37">
        <v>0</v>
      </c>
      <c r="J44" s="37">
        <v>1.04</v>
      </c>
      <c r="K44" s="37">
        <v>2.2999999999999998</v>
      </c>
      <c r="L44" s="37">
        <v>5</v>
      </c>
      <c r="M44" s="37">
        <v>8.16</v>
      </c>
    </row>
    <row r="45" spans="1:13">
      <c r="A45" s="33" t="s">
        <v>343</v>
      </c>
      <c r="B45" s="33" t="s">
        <v>344</v>
      </c>
      <c r="C45" s="33">
        <v>124</v>
      </c>
      <c r="D45" s="33" t="s">
        <v>315</v>
      </c>
      <c r="E45" s="33" t="s">
        <v>438</v>
      </c>
      <c r="F45" s="34">
        <v>2852</v>
      </c>
      <c r="G45" s="34">
        <v>21</v>
      </c>
      <c r="H45" s="37">
        <v>0.74</v>
      </c>
      <c r="I45" s="37">
        <v>0</v>
      </c>
      <c r="J45" s="37">
        <v>0</v>
      </c>
      <c r="K45" s="37">
        <v>0</v>
      </c>
      <c r="L45" s="37">
        <v>1.08</v>
      </c>
      <c r="M45" s="37">
        <v>1.91</v>
      </c>
    </row>
    <row r="46" spans="1:13">
      <c r="A46" s="33" t="s">
        <v>343</v>
      </c>
      <c r="B46" s="33" t="s">
        <v>344</v>
      </c>
      <c r="C46" s="33">
        <v>124</v>
      </c>
      <c r="D46" s="33" t="s">
        <v>317</v>
      </c>
      <c r="E46" s="33" t="s">
        <v>439</v>
      </c>
      <c r="F46" s="34">
        <v>3348</v>
      </c>
      <c r="G46" s="34">
        <v>81</v>
      </c>
      <c r="H46" s="37">
        <v>2.42</v>
      </c>
      <c r="I46" s="37">
        <v>0</v>
      </c>
      <c r="J46" s="37">
        <v>0</v>
      </c>
      <c r="K46" s="37">
        <v>1.02</v>
      </c>
      <c r="L46" s="37">
        <v>3.15</v>
      </c>
      <c r="M46" s="37">
        <v>5.63</v>
      </c>
    </row>
    <row r="47" spans="1:13">
      <c r="A47" s="33" t="s">
        <v>343</v>
      </c>
      <c r="B47" s="33" t="s">
        <v>344</v>
      </c>
      <c r="C47" s="33">
        <v>124</v>
      </c>
      <c r="D47" s="33" t="s">
        <v>304</v>
      </c>
      <c r="E47" s="33" t="s">
        <v>440</v>
      </c>
      <c r="F47" s="34">
        <v>1277</v>
      </c>
      <c r="G47" s="34">
        <v>67</v>
      </c>
      <c r="H47" s="37">
        <v>5.25</v>
      </c>
      <c r="I47" s="38"/>
      <c r="J47" s="38"/>
      <c r="K47" s="38"/>
      <c r="L47" s="38"/>
      <c r="M47" s="38"/>
    </row>
    <row r="48" spans="1:13">
      <c r="A48" s="33" t="s">
        <v>345</v>
      </c>
      <c r="B48" s="33" t="s">
        <v>346</v>
      </c>
      <c r="C48" s="33">
        <v>120</v>
      </c>
      <c r="D48" s="33" t="s">
        <v>315</v>
      </c>
      <c r="E48" s="33" t="s">
        <v>441</v>
      </c>
      <c r="F48" s="34">
        <v>49576</v>
      </c>
      <c r="G48" s="34">
        <v>334</v>
      </c>
      <c r="H48" s="37">
        <v>0.67</v>
      </c>
      <c r="I48" s="37">
        <v>0</v>
      </c>
      <c r="J48" s="37">
        <v>0</v>
      </c>
      <c r="K48" s="37">
        <v>0</v>
      </c>
      <c r="L48" s="37">
        <v>0.96</v>
      </c>
      <c r="M48" s="37">
        <v>2.09</v>
      </c>
    </row>
    <row r="49" spans="1:13">
      <c r="A49" s="33" t="s">
        <v>345</v>
      </c>
      <c r="B49" s="33" t="s">
        <v>346</v>
      </c>
      <c r="C49" s="33">
        <v>120</v>
      </c>
      <c r="D49" s="33" t="s">
        <v>317</v>
      </c>
      <c r="E49" s="33" t="s">
        <v>442</v>
      </c>
      <c r="F49" s="34">
        <v>65046</v>
      </c>
      <c r="G49" s="34">
        <v>938</v>
      </c>
      <c r="H49" s="37">
        <v>1.44</v>
      </c>
      <c r="I49" s="37">
        <v>0</v>
      </c>
      <c r="J49" s="37">
        <v>0</v>
      </c>
      <c r="K49" s="37">
        <v>0.9</v>
      </c>
      <c r="L49" s="37">
        <v>2.09</v>
      </c>
      <c r="M49" s="37">
        <v>3.51</v>
      </c>
    </row>
    <row r="50" spans="1:13">
      <c r="A50" s="33" t="s">
        <v>345</v>
      </c>
      <c r="B50" s="33" t="s">
        <v>346</v>
      </c>
      <c r="C50" s="33">
        <v>120</v>
      </c>
      <c r="D50" s="33" t="s">
        <v>304</v>
      </c>
      <c r="E50" s="33" t="s">
        <v>443</v>
      </c>
      <c r="F50" s="34">
        <v>15769</v>
      </c>
      <c r="G50" s="34">
        <v>379</v>
      </c>
      <c r="H50" s="37">
        <v>2.4</v>
      </c>
      <c r="I50" s="37">
        <v>0</v>
      </c>
      <c r="J50" s="37">
        <v>0</v>
      </c>
      <c r="K50" s="37">
        <v>1.87</v>
      </c>
      <c r="L50" s="37">
        <v>3.7</v>
      </c>
      <c r="M50" s="37">
        <v>5.83</v>
      </c>
    </row>
    <row r="51" spans="1:13">
      <c r="A51" s="33" t="s">
        <v>347</v>
      </c>
      <c r="B51" s="33" t="s">
        <v>348</v>
      </c>
      <c r="C51" s="33">
        <v>377</v>
      </c>
      <c r="D51" s="33" t="s">
        <v>309</v>
      </c>
      <c r="E51" s="33" t="s">
        <v>444</v>
      </c>
      <c r="F51" s="34">
        <v>366</v>
      </c>
      <c r="G51" s="34">
        <v>12</v>
      </c>
      <c r="H51" s="37">
        <v>3.28</v>
      </c>
      <c r="I51" s="38"/>
      <c r="J51" s="38"/>
      <c r="K51" s="38"/>
      <c r="L51" s="38"/>
      <c r="M51" s="38"/>
    </row>
    <row r="52" spans="1:13">
      <c r="A52" s="33" t="s">
        <v>349</v>
      </c>
      <c r="B52" s="33" t="s">
        <v>350</v>
      </c>
      <c r="C52" s="33">
        <v>143</v>
      </c>
      <c r="D52" s="33" t="s">
        <v>315</v>
      </c>
      <c r="E52" s="33" t="s">
        <v>445</v>
      </c>
      <c r="F52" s="34">
        <v>33477</v>
      </c>
      <c r="G52" s="34">
        <v>367</v>
      </c>
      <c r="H52" s="37">
        <v>1.1000000000000001</v>
      </c>
      <c r="I52" s="37">
        <v>0</v>
      </c>
      <c r="J52" s="37">
        <v>0</v>
      </c>
      <c r="K52" s="37">
        <v>0.32</v>
      </c>
      <c r="L52" s="37">
        <v>1.66</v>
      </c>
      <c r="M52" s="37">
        <v>2.89</v>
      </c>
    </row>
    <row r="53" spans="1:13">
      <c r="A53" s="33" t="s">
        <v>349</v>
      </c>
      <c r="B53" s="33" t="s">
        <v>350</v>
      </c>
      <c r="C53" s="33">
        <v>143</v>
      </c>
      <c r="D53" s="33" t="s">
        <v>317</v>
      </c>
      <c r="E53" s="33" t="s">
        <v>446</v>
      </c>
      <c r="F53" s="34">
        <v>16822</v>
      </c>
      <c r="G53" s="34">
        <v>370</v>
      </c>
      <c r="H53" s="37">
        <v>2.2000000000000002</v>
      </c>
      <c r="I53" s="37">
        <v>0</v>
      </c>
      <c r="J53" s="37">
        <v>0</v>
      </c>
      <c r="K53" s="37">
        <v>1.61</v>
      </c>
      <c r="L53" s="37">
        <v>3.19</v>
      </c>
      <c r="M53" s="37">
        <v>6.06</v>
      </c>
    </row>
    <row r="54" spans="1:13">
      <c r="A54" s="33" t="s">
        <v>349</v>
      </c>
      <c r="B54" s="33" t="s">
        <v>350</v>
      </c>
      <c r="C54" s="33">
        <v>143</v>
      </c>
      <c r="D54" s="33" t="s">
        <v>304</v>
      </c>
      <c r="E54" s="33" t="s">
        <v>447</v>
      </c>
      <c r="F54" s="34">
        <v>3779</v>
      </c>
      <c r="G54" s="34">
        <v>153</v>
      </c>
      <c r="H54" s="37">
        <v>4.05</v>
      </c>
      <c r="I54" s="37">
        <v>0</v>
      </c>
      <c r="J54" s="37">
        <v>0</v>
      </c>
      <c r="K54" s="37">
        <v>3.41</v>
      </c>
      <c r="L54" s="37">
        <v>4.8600000000000003</v>
      </c>
      <c r="M54" s="37">
        <v>7.21</v>
      </c>
    </row>
    <row r="55" spans="1:13">
      <c r="A55" s="33" t="s">
        <v>351</v>
      </c>
      <c r="B55" s="33" t="s">
        <v>352</v>
      </c>
      <c r="C55" s="33">
        <v>119</v>
      </c>
      <c r="D55" s="33" t="s">
        <v>315</v>
      </c>
      <c r="E55" s="33" t="s">
        <v>448</v>
      </c>
      <c r="F55" s="34">
        <v>70675</v>
      </c>
      <c r="G55" s="34">
        <v>409</v>
      </c>
      <c r="H55" s="37">
        <v>0.57999999999999996</v>
      </c>
      <c r="I55" s="37">
        <v>0</v>
      </c>
      <c r="J55" s="37">
        <v>0</v>
      </c>
      <c r="K55" s="37">
        <v>0</v>
      </c>
      <c r="L55" s="37">
        <v>0.68</v>
      </c>
      <c r="M55" s="37">
        <v>1.5</v>
      </c>
    </row>
    <row r="56" spans="1:13">
      <c r="A56" s="33" t="s">
        <v>351</v>
      </c>
      <c r="B56" s="33" t="s">
        <v>352</v>
      </c>
      <c r="C56" s="33">
        <v>119</v>
      </c>
      <c r="D56" s="33" t="s">
        <v>317</v>
      </c>
      <c r="E56" s="33" t="s">
        <v>449</v>
      </c>
      <c r="F56" s="34">
        <v>79653</v>
      </c>
      <c r="G56" s="34">
        <v>786</v>
      </c>
      <c r="H56" s="37">
        <v>0.99</v>
      </c>
      <c r="I56" s="37">
        <v>0</v>
      </c>
      <c r="J56" s="37">
        <v>0</v>
      </c>
      <c r="K56" s="37">
        <v>0.48</v>
      </c>
      <c r="L56" s="37">
        <v>1.39</v>
      </c>
      <c r="M56" s="37">
        <v>2.33</v>
      </c>
    </row>
    <row r="57" spans="1:13">
      <c r="A57" s="33" t="s">
        <v>351</v>
      </c>
      <c r="B57" s="33" t="s">
        <v>352</v>
      </c>
      <c r="C57" s="33">
        <v>119</v>
      </c>
      <c r="D57" s="33" t="s">
        <v>304</v>
      </c>
      <c r="E57" s="33" t="s">
        <v>450</v>
      </c>
      <c r="F57" s="34">
        <v>20855</v>
      </c>
      <c r="G57" s="34">
        <v>333</v>
      </c>
      <c r="H57" s="37">
        <v>1.6</v>
      </c>
      <c r="I57" s="37">
        <v>0</v>
      </c>
      <c r="J57" s="37">
        <v>0</v>
      </c>
      <c r="K57" s="37">
        <v>0.81</v>
      </c>
      <c r="L57" s="37">
        <v>2.38</v>
      </c>
      <c r="M57" s="37">
        <v>4.17</v>
      </c>
    </row>
    <row r="58" spans="1:13">
      <c r="A58" s="33" t="s">
        <v>353</v>
      </c>
      <c r="B58" s="33" t="s">
        <v>354</v>
      </c>
      <c r="C58" s="33">
        <v>237</v>
      </c>
      <c r="D58" s="33" t="s">
        <v>302</v>
      </c>
      <c r="E58" s="33" t="s">
        <v>154</v>
      </c>
      <c r="F58" s="34">
        <v>1226</v>
      </c>
      <c r="G58" s="34">
        <v>45</v>
      </c>
      <c r="H58" s="37">
        <v>3.67</v>
      </c>
      <c r="I58" s="38"/>
      <c r="J58" s="38"/>
      <c r="K58" s="38"/>
      <c r="L58" s="38"/>
      <c r="M58" s="38"/>
    </row>
    <row r="59" spans="1:13">
      <c r="A59" s="33" t="s">
        <v>353</v>
      </c>
      <c r="B59" s="33" t="s">
        <v>354</v>
      </c>
      <c r="C59" s="33">
        <v>237</v>
      </c>
      <c r="D59" s="33" t="s">
        <v>304</v>
      </c>
      <c r="E59" s="33" t="s">
        <v>451</v>
      </c>
      <c r="F59" s="34">
        <v>396</v>
      </c>
      <c r="G59" s="34">
        <v>26</v>
      </c>
      <c r="H59" s="37">
        <v>6.57</v>
      </c>
      <c r="I59" s="38"/>
      <c r="J59" s="38"/>
      <c r="K59" s="38"/>
      <c r="L59" s="38"/>
      <c r="M59" s="38"/>
    </row>
    <row r="60" spans="1:13">
      <c r="A60" s="33" t="s">
        <v>355</v>
      </c>
      <c r="B60" s="33" t="s">
        <v>356</v>
      </c>
      <c r="C60" s="33">
        <v>166</v>
      </c>
      <c r="D60" s="33" t="s">
        <v>315</v>
      </c>
      <c r="E60" s="33" t="s">
        <v>452</v>
      </c>
      <c r="F60" s="34">
        <v>20972</v>
      </c>
      <c r="G60" s="34">
        <v>150</v>
      </c>
      <c r="H60" s="37">
        <v>0.72</v>
      </c>
      <c r="I60" s="37">
        <v>0</v>
      </c>
      <c r="J60" s="37">
        <v>0</v>
      </c>
      <c r="K60" s="37">
        <v>0.57999999999999996</v>
      </c>
      <c r="L60" s="37">
        <v>1.25</v>
      </c>
      <c r="M60" s="37">
        <v>2.4</v>
      </c>
    </row>
    <row r="61" spans="1:13">
      <c r="A61" s="33" t="s">
        <v>355</v>
      </c>
      <c r="B61" s="33" t="s">
        <v>356</v>
      </c>
      <c r="C61" s="33">
        <v>166</v>
      </c>
      <c r="D61" s="33" t="s">
        <v>317</v>
      </c>
      <c r="E61" s="33" t="s">
        <v>453</v>
      </c>
      <c r="F61" s="34">
        <v>15054</v>
      </c>
      <c r="G61" s="34">
        <v>166</v>
      </c>
      <c r="H61" s="37">
        <v>1.1000000000000001</v>
      </c>
      <c r="I61" s="37">
        <v>0</v>
      </c>
      <c r="J61" s="37">
        <v>0</v>
      </c>
      <c r="K61" s="37">
        <v>1.04</v>
      </c>
      <c r="L61" s="37">
        <v>2.2000000000000002</v>
      </c>
      <c r="M61" s="37">
        <v>3.77</v>
      </c>
    </row>
    <row r="62" spans="1:13">
      <c r="A62" s="33" t="s">
        <v>355</v>
      </c>
      <c r="B62" s="33" t="s">
        <v>356</v>
      </c>
      <c r="C62" s="33">
        <v>166</v>
      </c>
      <c r="D62" s="33" t="s">
        <v>304</v>
      </c>
      <c r="E62" s="33" t="s">
        <v>454</v>
      </c>
      <c r="F62" s="34">
        <v>4051</v>
      </c>
      <c r="G62" s="34">
        <v>93</v>
      </c>
      <c r="H62" s="37">
        <v>2.2999999999999998</v>
      </c>
      <c r="I62" s="37">
        <v>0</v>
      </c>
      <c r="J62" s="37">
        <v>0</v>
      </c>
      <c r="K62" s="37">
        <v>2.04</v>
      </c>
      <c r="L62" s="37">
        <v>3.73</v>
      </c>
      <c r="M62" s="37">
        <v>5</v>
      </c>
    </row>
    <row r="63" spans="1:13">
      <c r="A63" s="33" t="s">
        <v>357</v>
      </c>
      <c r="B63" s="33" t="s">
        <v>358</v>
      </c>
      <c r="C63" s="33">
        <v>414</v>
      </c>
      <c r="D63" s="33" t="s">
        <v>302</v>
      </c>
      <c r="E63" s="33" t="s">
        <v>455</v>
      </c>
      <c r="F63" s="34">
        <v>620</v>
      </c>
      <c r="G63" s="34">
        <v>72</v>
      </c>
      <c r="H63" s="37">
        <v>11.61</v>
      </c>
      <c r="I63" s="38"/>
      <c r="J63" s="38"/>
      <c r="K63" s="38"/>
      <c r="L63" s="38"/>
      <c r="M63" s="38"/>
    </row>
    <row r="64" spans="1:13">
      <c r="A64" s="33" t="s">
        <v>357</v>
      </c>
      <c r="B64" s="33" t="s">
        <v>358</v>
      </c>
      <c r="C64" s="33">
        <v>414</v>
      </c>
      <c r="D64" s="33" t="s">
        <v>304</v>
      </c>
      <c r="E64" s="33" t="s">
        <v>456</v>
      </c>
      <c r="F64" s="34">
        <v>204</v>
      </c>
      <c r="G64" s="34">
        <v>41</v>
      </c>
      <c r="H64" s="37">
        <v>20.100000000000001</v>
      </c>
      <c r="I64" s="38"/>
      <c r="J64" s="38"/>
      <c r="K64" s="38"/>
      <c r="L64" s="38"/>
      <c r="M64" s="38"/>
    </row>
    <row r="65" spans="1:13">
      <c r="A65" s="33" t="s">
        <v>359</v>
      </c>
      <c r="B65" s="33" t="s">
        <v>360</v>
      </c>
      <c r="C65" s="33">
        <v>363</v>
      </c>
      <c r="D65" s="33" t="s">
        <v>302</v>
      </c>
      <c r="E65" s="33" t="s">
        <v>106</v>
      </c>
      <c r="F65" s="34">
        <v>488</v>
      </c>
      <c r="G65" s="34">
        <v>8</v>
      </c>
      <c r="H65" s="37">
        <v>1.64</v>
      </c>
      <c r="I65" s="38"/>
      <c r="J65" s="38"/>
      <c r="K65" s="38"/>
      <c r="L65" s="38"/>
      <c r="M65" s="38"/>
    </row>
    <row r="66" spans="1:13">
      <c r="A66" s="33" t="s">
        <v>359</v>
      </c>
      <c r="B66" s="33" t="s">
        <v>360</v>
      </c>
      <c r="C66" s="33">
        <v>363</v>
      </c>
      <c r="D66" s="33" t="s">
        <v>304</v>
      </c>
      <c r="E66" s="33" t="s">
        <v>457</v>
      </c>
      <c r="F66" s="34">
        <v>114</v>
      </c>
      <c r="G66" s="34">
        <v>13</v>
      </c>
      <c r="H66" s="37">
        <v>11.4</v>
      </c>
      <c r="I66" s="38"/>
      <c r="J66" s="38"/>
      <c r="K66" s="38"/>
      <c r="L66" s="38"/>
      <c r="M66" s="38"/>
    </row>
    <row r="67" spans="1:13">
      <c r="A67" s="33" t="s">
        <v>361</v>
      </c>
      <c r="B67" s="33" t="s">
        <v>362</v>
      </c>
      <c r="C67" s="33">
        <v>257</v>
      </c>
      <c r="D67" s="33" t="s">
        <v>302</v>
      </c>
      <c r="E67" s="33" t="s">
        <v>458</v>
      </c>
      <c r="F67" s="34">
        <v>570</v>
      </c>
      <c r="G67" s="34">
        <v>5</v>
      </c>
      <c r="H67" s="37">
        <v>0.88</v>
      </c>
      <c r="I67" s="38"/>
      <c r="J67" s="38"/>
      <c r="K67" s="38"/>
      <c r="L67" s="38"/>
      <c r="M67" s="38"/>
    </row>
    <row r="68" spans="1:13">
      <c r="A68" s="33" t="s">
        <v>361</v>
      </c>
      <c r="B68" s="33" t="s">
        <v>362</v>
      </c>
      <c r="C68" s="33">
        <v>257</v>
      </c>
      <c r="D68" s="33" t="s">
        <v>304</v>
      </c>
      <c r="E68" s="33" t="s">
        <v>459</v>
      </c>
      <c r="F68" s="34">
        <v>111</v>
      </c>
      <c r="G68" s="34">
        <v>5</v>
      </c>
      <c r="H68" s="37">
        <v>4.5</v>
      </c>
      <c r="I68" s="38"/>
      <c r="J68" s="38"/>
      <c r="K68" s="38"/>
      <c r="L68" s="38"/>
      <c r="M68" s="38"/>
    </row>
    <row r="69" spans="1:13">
      <c r="A69" s="33" t="s">
        <v>363</v>
      </c>
      <c r="B69" s="33" t="s">
        <v>364</v>
      </c>
      <c r="C69" s="33">
        <v>183</v>
      </c>
      <c r="D69" s="33" t="s">
        <v>302</v>
      </c>
      <c r="E69" s="33" t="s">
        <v>460</v>
      </c>
      <c r="F69" s="34">
        <v>2584</v>
      </c>
      <c r="G69" s="34">
        <v>11</v>
      </c>
      <c r="H69" s="37">
        <v>0.43</v>
      </c>
      <c r="I69" s="38"/>
      <c r="J69" s="38"/>
      <c r="K69" s="38"/>
      <c r="L69" s="38"/>
      <c r="M69" s="38"/>
    </row>
    <row r="70" spans="1:13">
      <c r="A70" s="33" t="s">
        <v>363</v>
      </c>
      <c r="B70" s="33" t="s">
        <v>364</v>
      </c>
      <c r="C70" s="33">
        <v>183</v>
      </c>
      <c r="D70" s="33" t="s">
        <v>304</v>
      </c>
      <c r="E70" s="33" t="s">
        <v>461</v>
      </c>
      <c r="F70" s="34">
        <v>432</v>
      </c>
      <c r="G70" s="34">
        <v>6</v>
      </c>
      <c r="H70" s="37">
        <v>1.39</v>
      </c>
      <c r="I70" s="38"/>
      <c r="J70" s="38"/>
      <c r="K70" s="38"/>
      <c r="L70" s="38"/>
      <c r="M70" s="38"/>
    </row>
    <row r="71" spans="1:13">
      <c r="A71" s="33" t="s">
        <v>365</v>
      </c>
      <c r="B71" s="33" t="s">
        <v>366</v>
      </c>
      <c r="C71" s="33">
        <v>73</v>
      </c>
      <c r="D71" s="33" t="s">
        <v>309</v>
      </c>
      <c r="E71" s="33" t="s">
        <v>462</v>
      </c>
      <c r="F71" s="34">
        <v>3403</v>
      </c>
      <c r="G71" s="34">
        <v>15</v>
      </c>
      <c r="H71" s="37">
        <v>0.44</v>
      </c>
      <c r="I71" s="38"/>
      <c r="J71" s="38"/>
      <c r="K71" s="38"/>
      <c r="L71" s="38"/>
      <c r="M71" s="38"/>
    </row>
    <row r="72" spans="1:13">
      <c r="A72" s="33" t="s">
        <v>367</v>
      </c>
      <c r="B72" s="33" t="s">
        <v>368</v>
      </c>
      <c r="C72" s="33">
        <v>245</v>
      </c>
      <c r="D72" s="33" t="s">
        <v>302</v>
      </c>
      <c r="E72" s="33" t="s">
        <v>405</v>
      </c>
      <c r="F72" s="34">
        <v>895</v>
      </c>
      <c r="G72" s="34">
        <v>8</v>
      </c>
      <c r="H72" s="37">
        <v>0.89</v>
      </c>
      <c r="I72" s="38"/>
      <c r="J72" s="38"/>
      <c r="K72" s="38"/>
      <c r="L72" s="38"/>
      <c r="M72" s="38"/>
    </row>
    <row r="73" spans="1:13">
      <c r="A73" s="33" t="s">
        <v>367</v>
      </c>
      <c r="B73" s="33" t="s">
        <v>368</v>
      </c>
      <c r="C73" s="33">
        <v>245</v>
      </c>
      <c r="D73" s="33" t="s">
        <v>304</v>
      </c>
      <c r="E73" s="33" t="s">
        <v>463</v>
      </c>
      <c r="F73" s="34">
        <v>138</v>
      </c>
      <c r="G73" s="34">
        <v>4</v>
      </c>
      <c r="H73" s="37">
        <v>2.9</v>
      </c>
      <c r="I73" s="38"/>
      <c r="J73" s="38"/>
      <c r="K73" s="38"/>
      <c r="L73" s="38"/>
      <c r="M73" s="38"/>
    </row>
    <row r="74" spans="1:13">
      <c r="A74" s="33" t="s">
        <v>369</v>
      </c>
      <c r="B74" s="33" t="s">
        <v>370</v>
      </c>
      <c r="C74" s="33">
        <v>221</v>
      </c>
      <c r="D74" s="33" t="s">
        <v>315</v>
      </c>
      <c r="E74" s="33" t="s">
        <v>464</v>
      </c>
      <c r="F74" s="34">
        <v>410</v>
      </c>
      <c r="G74" s="34">
        <v>12</v>
      </c>
      <c r="H74" s="37">
        <v>2.93</v>
      </c>
      <c r="I74" s="38"/>
      <c r="J74" s="38"/>
      <c r="K74" s="38"/>
      <c r="L74" s="38"/>
      <c r="M74" s="38"/>
    </row>
    <row r="75" spans="1:13">
      <c r="A75" s="33" t="s">
        <v>369</v>
      </c>
      <c r="B75" s="33" t="s">
        <v>370</v>
      </c>
      <c r="C75" s="33">
        <v>221</v>
      </c>
      <c r="D75" s="33" t="s">
        <v>318</v>
      </c>
      <c r="E75" s="33" t="s">
        <v>465</v>
      </c>
      <c r="F75" s="34">
        <v>5792</v>
      </c>
      <c r="G75" s="34">
        <v>404</v>
      </c>
      <c r="H75" s="37">
        <v>6.98</v>
      </c>
      <c r="I75" s="37">
        <v>0</v>
      </c>
      <c r="J75" s="37">
        <v>2.75</v>
      </c>
      <c r="K75" s="37">
        <v>4.63</v>
      </c>
      <c r="L75" s="37">
        <v>8.4700000000000006</v>
      </c>
      <c r="M75" s="37">
        <v>12.41</v>
      </c>
    </row>
    <row r="76" spans="1:13">
      <c r="A76" s="33" t="s">
        <v>371</v>
      </c>
      <c r="B76" s="33" t="s">
        <v>372</v>
      </c>
      <c r="C76" s="33">
        <v>252</v>
      </c>
      <c r="D76" s="33" t="s">
        <v>315</v>
      </c>
      <c r="E76" s="33" t="s">
        <v>466</v>
      </c>
      <c r="F76" s="34">
        <v>346</v>
      </c>
      <c r="G76" s="34">
        <v>12</v>
      </c>
      <c r="H76" s="37">
        <v>3.47</v>
      </c>
      <c r="I76" s="38"/>
      <c r="J76" s="38"/>
      <c r="K76" s="38"/>
      <c r="L76" s="38"/>
      <c r="M76" s="38"/>
    </row>
    <row r="77" spans="1:13">
      <c r="A77" s="33" t="s">
        <v>371</v>
      </c>
      <c r="B77" s="33" t="s">
        <v>372</v>
      </c>
      <c r="C77" s="33">
        <v>252</v>
      </c>
      <c r="D77" s="33" t="s">
        <v>373</v>
      </c>
      <c r="E77" s="33" t="s">
        <v>467</v>
      </c>
      <c r="F77" s="34">
        <v>776</v>
      </c>
      <c r="G77" s="34">
        <v>62</v>
      </c>
      <c r="H77" s="37">
        <v>7.99</v>
      </c>
      <c r="I77" s="38"/>
      <c r="J77" s="38"/>
      <c r="K77" s="38"/>
      <c r="L77" s="38"/>
      <c r="M77" s="38"/>
    </row>
    <row r="78" spans="1:13">
      <c r="A78" s="33" t="s">
        <v>371</v>
      </c>
      <c r="B78" s="33" t="s">
        <v>372</v>
      </c>
      <c r="C78" s="33">
        <v>252</v>
      </c>
      <c r="D78" s="33" t="s">
        <v>324</v>
      </c>
      <c r="E78" s="33" t="s">
        <v>468</v>
      </c>
      <c r="F78" s="34">
        <v>45</v>
      </c>
      <c r="G78" s="34">
        <v>12</v>
      </c>
      <c r="H78" s="37">
        <v>26.67</v>
      </c>
      <c r="I78" s="38"/>
      <c r="J78" s="38"/>
      <c r="K78" s="38"/>
      <c r="L78" s="38"/>
      <c r="M78" s="38"/>
    </row>
    <row r="79" spans="1:13">
      <c r="A79" s="33" t="s">
        <v>374</v>
      </c>
      <c r="B79" s="33" t="s">
        <v>375</v>
      </c>
      <c r="C79" s="33">
        <v>310</v>
      </c>
      <c r="D79" s="33" t="s">
        <v>302</v>
      </c>
      <c r="E79" s="33" t="s">
        <v>469</v>
      </c>
      <c r="F79" s="34">
        <v>863</v>
      </c>
      <c r="G79" s="34">
        <v>20</v>
      </c>
      <c r="H79" s="37">
        <v>2.3199999999999998</v>
      </c>
      <c r="I79" s="38"/>
      <c r="J79" s="38"/>
      <c r="K79" s="38"/>
      <c r="L79" s="38"/>
      <c r="M79" s="38"/>
    </row>
    <row r="80" spans="1:13">
      <c r="A80" s="33" t="s">
        <v>374</v>
      </c>
      <c r="B80" s="33" t="s">
        <v>375</v>
      </c>
      <c r="C80" s="33">
        <v>310</v>
      </c>
      <c r="D80" s="33" t="s">
        <v>304</v>
      </c>
      <c r="E80" s="33" t="s">
        <v>470</v>
      </c>
      <c r="F80" s="34">
        <v>126</v>
      </c>
      <c r="G80" s="34">
        <v>11</v>
      </c>
      <c r="H80" s="37">
        <v>8.73</v>
      </c>
      <c r="I80" s="38"/>
      <c r="J80" s="38"/>
      <c r="K80" s="38"/>
      <c r="L80" s="38"/>
      <c r="M80" s="38"/>
    </row>
    <row r="81" spans="1:15">
      <c r="A81" s="33" t="s">
        <v>376</v>
      </c>
      <c r="B81" s="33" t="s">
        <v>377</v>
      </c>
      <c r="C81" s="33">
        <v>192</v>
      </c>
      <c r="D81" s="33" t="s">
        <v>315</v>
      </c>
      <c r="E81" s="33" t="s">
        <v>471</v>
      </c>
      <c r="F81" s="34">
        <v>843</v>
      </c>
      <c r="G81" s="34">
        <v>29</v>
      </c>
      <c r="H81" s="37">
        <v>3.44</v>
      </c>
      <c r="I81" s="38"/>
      <c r="J81" s="38"/>
      <c r="K81" s="38"/>
      <c r="L81" s="38"/>
      <c r="M81" s="38"/>
    </row>
    <row r="82" spans="1:15">
      <c r="A82" s="33" t="s">
        <v>376</v>
      </c>
      <c r="B82" s="33" t="s">
        <v>377</v>
      </c>
      <c r="C82" s="33">
        <v>192</v>
      </c>
      <c r="D82" s="33" t="s">
        <v>318</v>
      </c>
      <c r="E82" s="33" t="s">
        <v>472</v>
      </c>
      <c r="F82" s="34">
        <v>3378</v>
      </c>
      <c r="G82" s="34">
        <v>228</v>
      </c>
      <c r="H82" s="37">
        <v>6.75</v>
      </c>
      <c r="I82" s="38"/>
      <c r="J82" s="38"/>
      <c r="K82" s="38"/>
      <c r="L82" s="38"/>
      <c r="M82" s="38"/>
    </row>
    <row r="83" spans="1:15">
      <c r="A83" s="33" t="s">
        <v>378</v>
      </c>
      <c r="B83" s="33" t="s">
        <v>379</v>
      </c>
      <c r="C83" s="33">
        <v>217</v>
      </c>
      <c r="D83" s="33" t="s">
        <v>309</v>
      </c>
      <c r="E83" s="33" t="s">
        <v>473</v>
      </c>
      <c r="F83" s="34">
        <v>257</v>
      </c>
      <c r="G83" s="34">
        <v>6</v>
      </c>
      <c r="H83" s="37">
        <v>2.33</v>
      </c>
      <c r="I83" s="38"/>
      <c r="J83" s="38"/>
      <c r="K83" s="38"/>
      <c r="L83" s="38"/>
      <c r="M83" s="38"/>
    </row>
    <row r="84" spans="1:15">
      <c r="A84" s="33" t="s">
        <v>380</v>
      </c>
      <c r="B84" s="33" t="s">
        <v>381</v>
      </c>
      <c r="C84" s="33">
        <v>188</v>
      </c>
      <c r="D84" s="33" t="s">
        <v>302</v>
      </c>
      <c r="E84" s="33" t="s">
        <v>474</v>
      </c>
      <c r="F84" s="34">
        <v>1440</v>
      </c>
      <c r="G84" s="34">
        <v>11</v>
      </c>
      <c r="H84" s="37">
        <v>0.76</v>
      </c>
      <c r="I84" s="38"/>
      <c r="J84" s="38"/>
      <c r="K84" s="38"/>
      <c r="L84" s="38"/>
      <c r="M84" s="38"/>
    </row>
    <row r="85" spans="1:15">
      <c r="A85" s="33" t="s">
        <v>380</v>
      </c>
      <c r="B85" s="33" t="s">
        <v>381</v>
      </c>
      <c r="C85" s="33">
        <v>188</v>
      </c>
      <c r="D85" s="33" t="s">
        <v>304</v>
      </c>
      <c r="E85" s="33" t="s">
        <v>405</v>
      </c>
      <c r="F85" s="34">
        <v>539</v>
      </c>
      <c r="G85" s="34">
        <v>11</v>
      </c>
      <c r="H85" s="37">
        <v>2.04</v>
      </c>
      <c r="I85" s="38"/>
      <c r="J85" s="38"/>
      <c r="K85" s="38"/>
      <c r="L85" s="38"/>
      <c r="M85" s="38"/>
    </row>
    <row r="86" spans="1:15">
      <c r="A86" s="33" t="s">
        <v>382</v>
      </c>
      <c r="B86" s="33" t="s">
        <v>383</v>
      </c>
      <c r="C86" s="33">
        <v>150</v>
      </c>
      <c r="D86" s="33" t="s">
        <v>309</v>
      </c>
      <c r="E86" s="33" t="s">
        <v>98</v>
      </c>
      <c r="F86" s="34">
        <v>1168</v>
      </c>
      <c r="G86" s="34">
        <v>3</v>
      </c>
      <c r="H86" s="37">
        <v>0.26</v>
      </c>
      <c r="I86" s="38"/>
      <c r="J86" s="38"/>
      <c r="K86" s="38"/>
      <c r="L86" s="38"/>
      <c r="M86" s="38"/>
    </row>
    <row r="87" spans="1:15">
      <c r="A87" s="33" t="s">
        <v>384</v>
      </c>
      <c r="B87" s="33" t="s">
        <v>385</v>
      </c>
      <c r="C87" s="33">
        <v>133</v>
      </c>
      <c r="D87" s="33" t="s">
        <v>315</v>
      </c>
      <c r="E87" s="33" t="s">
        <v>475</v>
      </c>
      <c r="F87" s="34">
        <v>12413</v>
      </c>
      <c r="G87" s="34">
        <v>90</v>
      </c>
      <c r="H87" s="37">
        <v>0.73</v>
      </c>
      <c r="I87" s="37">
        <v>0</v>
      </c>
      <c r="J87" s="37">
        <v>0</v>
      </c>
      <c r="K87" s="37">
        <v>0</v>
      </c>
      <c r="L87" s="37">
        <v>0.92</v>
      </c>
      <c r="M87" s="37">
        <v>2.0699999999999998</v>
      </c>
    </row>
    <row r="88" spans="1:15">
      <c r="A88" s="33" t="s">
        <v>384</v>
      </c>
      <c r="B88" s="33" t="s">
        <v>385</v>
      </c>
      <c r="C88" s="33">
        <v>133</v>
      </c>
      <c r="D88" s="33" t="s">
        <v>318</v>
      </c>
      <c r="E88" s="33" t="s">
        <v>476</v>
      </c>
      <c r="F88" s="34">
        <v>6456</v>
      </c>
      <c r="G88" s="34">
        <v>75</v>
      </c>
      <c r="H88" s="37">
        <v>1.1599999999999999</v>
      </c>
      <c r="I88" s="37">
        <v>0</v>
      </c>
      <c r="J88" s="37">
        <v>0</v>
      </c>
      <c r="K88" s="37">
        <v>0</v>
      </c>
      <c r="L88" s="37">
        <v>1.79</v>
      </c>
      <c r="M88" s="37">
        <v>3.05</v>
      </c>
    </row>
    <row r="89" spans="1:15">
      <c r="A89" s="33" t="s">
        <v>386</v>
      </c>
      <c r="B89" s="33" t="s">
        <v>387</v>
      </c>
      <c r="C89" s="33">
        <v>79</v>
      </c>
      <c r="D89" s="33" t="s">
        <v>315</v>
      </c>
      <c r="E89" s="33" t="s">
        <v>477</v>
      </c>
      <c r="F89" s="34">
        <v>867</v>
      </c>
      <c r="G89" s="34">
        <v>35</v>
      </c>
      <c r="H89" s="37">
        <v>4.04</v>
      </c>
      <c r="I89" s="38"/>
      <c r="J89" s="38"/>
      <c r="K89" s="38"/>
      <c r="L89" s="38"/>
      <c r="M89" s="38"/>
    </row>
    <row r="90" spans="1:15">
      <c r="A90" s="33" t="s">
        <v>386</v>
      </c>
      <c r="B90" s="33" t="s">
        <v>387</v>
      </c>
      <c r="C90" s="33">
        <v>79</v>
      </c>
      <c r="D90" s="33" t="s">
        <v>318</v>
      </c>
      <c r="E90" s="33" t="s">
        <v>478</v>
      </c>
      <c r="F90" s="34">
        <v>4270</v>
      </c>
      <c r="G90" s="34">
        <v>253</v>
      </c>
      <c r="H90" s="37">
        <v>5.93</v>
      </c>
      <c r="I90" s="38"/>
      <c r="J90" s="38"/>
      <c r="K90" s="38"/>
      <c r="L90" s="38"/>
      <c r="M90" s="38"/>
    </row>
    <row r="91" spans="1:15">
      <c r="A91" s="33" t="s">
        <v>388</v>
      </c>
      <c r="B91" s="33" t="s">
        <v>389</v>
      </c>
      <c r="C91" s="33">
        <v>199</v>
      </c>
      <c r="D91" s="33" t="s">
        <v>302</v>
      </c>
      <c r="E91" s="33" t="s">
        <v>479</v>
      </c>
      <c r="F91" s="34">
        <v>3538</v>
      </c>
      <c r="G91" s="34">
        <v>59</v>
      </c>
      <c r="H91" s="37">
        <v>1.67</v>
      </c>
      <c r="I91" s="38"/>
      <c r="J91" s="38"/>
      <c r="K91" s="38"/>
      <c r="L91" s="38"/>
      <c r="M91" s="38"/>
    </row>
    <row r="92" spans="1:15">
      <c r="A92" s="33" t="s">
        <v>388</v>
      </c>
      <c r="B92" s="33" t="s">
        <v>389</v>
      </c>
      <c r="C92" s="33">
        <v>199</v>
      </c>
      <c r="D92" s="33" t="s">
        <v>304</v>
      </c>
      <c r="E92" s="33" t="s">
        <v>480</v>
      </c>
      <c r="F92" s="34">
        <v>1561</v>
      </c>
      <c r="G92" s="34">
        <v>44</v>
      </c>
      <c r="H92" s="37">
        <v>2.82</v>
      </c>
      <c r="I92" s="38"/>
      <c r="J92" s="38"/>
      <c r="K92" s="38"/>
      <c r="L92" s="38"/>
      <c r="M92" s="38"/>
    </row>
    <row r="93" spans="1:15">
      <c r="A93" s="81"/>
      <c r="B93" s="81"/>
      <c r="C93" s="81"/>
      <c r="D93" s="81"/>
      <c r="E93" s="81"/>
      <c r="F93" s="85"/>
      <c r="G93" s="85"/>
    </row>
    <row r="94" spans="1:15" s="72" customFormat="1" ht="18.75" customHeight="1">
      <c r="A94" s="282" t="s">
        <v>396</v>
      </c>
      <c r="B94" s="282"/>
      <c r="C94" s="282"/>
      <c r="D94" s="282"/>
      <c r="E94" s="282"/>
      <c r="F94" s="282"/>
      <c r="G94" s="282"/>
      <c r="H94" s="282"/>
      <c r="I94" s="280" t="s">
        <v>398</v>
      </c>
      <c r="J94" s="280"/>
      <c r="K94" s="280"/>
      <c r="L94" s="280"/>
      <c r="M94" s="280"/>
      <c r="N94" s="71"/>
    </row>
    <row r="95" spans="1:15" s="72" customFormat="1" ht="37.5" customHeight="1">
      <c r="A95" s="73" t="s">
        <v>391</v>
      </c>
      <c r="B95" s="74" t="s">
        <v>392</v>
      </c>
      <c r="C95" s="75" t="s">
        <v>393</v>
      </c>
      <c r="D95" s="76" t="s">
        <v>397</v>
      </c>
      <c r="E95" s="59" t="s">
        <v>514</v>
      </c>
      <c r="F95" s="77" t="s">
        <v>394</v>
      </c>
      <c r="G95" s="77" t="s">
        <v>395</v>
      </c>
      <c r="H95" s="78" t="s">
        <v>40</v>
      </c>
      <c r="I95" s="78" t="s">
        <v>41</v>
      </c>
      <c r="J95" s="78" t="s">
        <v>42</v>
      </c>
      <c r="K95" s="78" t="s">
        <v>43</v>
      </c>
      <c r="L95" s="78" t="s">
        <v>44</v>
      </c>
      <c r="M95" s="78" t="s">
        <v>45</v>
      </c>
      <c r="N95" s="79"/>
      <c r="O95" s="79"/>
    </row>
    <row r="96" spans="1:15">
      <c r="A96" s="33" t="s">
        <v>307</v>
      </c>
      <c r="B96" s="33" t="s">
        <v>308</v>
      </c>
      <c r="C96" s="33">
        <v>58</v>
      </c>
      <c r="D96" s="33" t="s">
        <v>309</v>
      </c>
      <c r="E96" s="33" t="s">
        <v>481</v>
      </c>
      <c r="F96" s="34">
        <v>233</v>
      </c>
      <c r="G96" s="34">
        <v>2</v>
      </c>
      <c r="H96" s="37">
        <v>0.86</v>
      </c>
      <c r="I96" s="38"/>
      <c r="J96" s="38"/>
      <c r="K96" s="38"/>
      <c r="L96" s="38"/>
      <c r="M96" s="38"/>
    </row>
    <row r="97" spans="1:13">
      <c r="A97" s="33" t="s">
        <v>314</v>
      </c>
      <c r="B97" s="33" t="s">
        <v>316</v>
      </c>
      <c r="C97" s="33">
        <v>122</v>
      </c>
      <c r="D97" s="33" t="s">
        <v>315</v>
      </c>
      <c r="E97" s="33" t="s">
        <v>482</v>
      </c>
      <c r="F97" s="34">
        <v>944</v>
      </c>
      <c r="G97" s="34">
        <v>3</v>
      </c>
      <c r="H97" s="37">
        <v>0.32</v>
      </c>
      <c r="I97" s="38"/>
      <c r="J97" s="38"/>
      <c r="K97" s="38"/>
      <c r="L97" s="38"/>
      <c r="M97" s="38"/>
    </row>
    <row r="98" spans="1:13">
      <c r="A98" s="33" t="s">
        <v>314</v>
      </c>
      <c r="B98" s="33" t="s">
        <v>316</v>
      </c>
      <c r="C98" s="33">
        <v>122</v>
      </c>
      <c r="D98" s="33" t="s">
        <v>318</v>
      </c>
      <c r="E98" s="33" t="s">
        <v>455</v>
      </c>
      <c r="F98" s="34">
        <v>659</v>
      </c>
      <c r="G98" s="34">
        <v>7</v>
      </c>
      <c r="H98" s="37">
        <v>1.06</v>
      </c>
      <c r="I98" s="38"/>
      <c r="J98" s="38"/>
      <c r="K98" s="38"/>
      <c r="L98" s="38"/>
      <c r="M98" s="38"/>
    </row>
    <row r="99" spans="1:13">
      <c r="A99" s="33" t="s">
        <v>329</v>
      </c>
      <c r="B99" s="33" t="s">
        <v>330</v>
      </c>
      <c r="C99" s="33">
        <v>65</v>
      </c>
      <c r="D99" s="33" t="s">
        <v>315</v>
      </c>
      <c r="E99" s="33" t="s">
        <v>483</v>
      </c>
      <c r="F99" s="34">
        <v>5696</v>
      </c>
      <c r="G99" s="34">
        <v>6</v>
      </c>
      <c r="H99" s="37">
        <v>0.11</v>
      </c>
      <c r="I99" s="37">
        <v>0</v>
      </c>
      <c r="J99" s="37">
        <v>0</v>
      </c>
      <c r="K99" s="37">
        <v>0</v>
      </c>
      <c r="L99" s="37">
        <v>0</v>
      </c>
      <c r="M99" s="37">
        <v>0.13</v>
      </c>
    </row>
    <row r="100" spans="1:13">
      <c r="A100" s="33" t="s">
        <v>329</v>
      </c>
      <c r="B100" s="33" t="s">
        <v>330</v>
      </c>
      <c r="C100" s="33">
        <v>65</v>
      </c>
      <c r="D100" s="33" t="s">
        <v>318</v>
      </c>
      <c r="E100" s="33" t="s">
        <v>484</v>
      </c>
      <c r="F100" s="34">
        <v>4379</v>
      </c>
      <c r="G100" s="34">
        <v>15</v>
      </c>
      <c r="H100" s="37">
        <v>0.34</v>
      </c>
      <c r="I100" s="37">
        <v>0</v>
      </c>
      <c r="J100" s="37">
        <v>0</v>
      </c>
      <c r="K100" s="37">
        <v>0</v>
      </c>
      <c r="L100" s="37">
        <v>0</v>
      </c>
      <c r="M100" s="37">
        <v>0.47</v>
      </c>
    </row>
    <row r="101" spans="1:13">
      <c r="A101" s="33" t="s">
        <v>339</v>
      </c>
      <c r="B101" s="33" t="s">
        <v>340</v>
      </c>
      <c r="C101" s="33">
        <v>105</v>
      </c>
      <c r="D101" s="33" t="s">
        <v>309</v>
      </c>
      <c r="E101" s="33" t="s">
        <v>188</v>
      </c>
      <c r="F101" s="34">
        <v>715</v>
      </c>
      <c r="G101" s="34">
        <v>2</v>
      </c>
      <c r="H101" s="37">
        <v>0.28000000000000003</v>
      </c>
      <c r="I101" s="38"/>
      <c r="J101" s="38"/>
      <c r="K101" s="38"/>
      <c r="L101" s="38"/>
      <c r="M101" s="38"/>
    </row>
    <row r="102" spans="1:13">
      <c r="A102" s="33" t="s">
        <v>343</v>
      </c>
      <c r="B102" s="33" t="s">
        <v>344</v>
      </c>
      <c r="C102" s="33">
        <v>63</v>
      </c>
      <c r="D102" s="33" t="s">
        <v>302</v>
      </c>
      <c r="E102" s="33" t="s">
        <v>485</v>
      </c>
      <c r="F102" s="34">
        <v>10305</v>
      </c>
      <c r="G102" s="34">
        <v>47</v>
      </c>
      <c r="H102" s="37">
        <v>0.46</v>
      </c>
      <c r="I102" s="37">
        <v>0</v>
      </c>
      <c r="J102" s="37">
        <v>0</v>
      </c>
      <c r="K102" s="37">
        <v>0</v>
      </c>
      <c r="L102" s="37">
        <v>0.23</v>
      </c>
      <c r="M102" s="37">
        <v>1.1499999999999999</v>
      </c>
    </row>
    <row r="103" spans="1:13">
      <c r="A103" s="33" t="s">
        <v>343</v>
      </c>
      <c r="B103" s="33" t="s">
        <v>344</v>
      </c>
      <c r="C103" s="33">
        <v>63</v>
      </c>
      <c r="D103" s="33" t="s">
        <v>304</v>
      </c>
      <c r="E103" s="33" t="s">
        <v>486</v>
      </c>
      <c r="F103" s="34">
        <v>685</v>
      </c>
      <c r="G103" s="34">
        <v>9</v>
      </c>
      <c r="H103" s="37">
        <v>1.31</v>
      </c>
      <c r="I103" s="38"/>
      <c r="J103" s="38"/>
      <c r="K103" s="38"/>
      <c r="L103" s="38"/>
      <c r="M103" s="38"/>
    </row>
    <row r="104" spans="1:13">
      <c r="A104" s="33" t="s">
        <v>351</v>
      </c>
      <c r="B104" s="33" t="s">
        <v>352</v>
      </c>
      <c r="C104" s="33">
        <v>131</v>
      </c>
      <c r="D104" s="33" t="s">
        <v>309</v>
      </c>
      <c r="E104" s="33" t="s">
        <v>487</v>
      </c>
      <c r="F104" s="34">
        <v>16</v>
      </c>
      <c r="G104" s="34">
        <v>0</v>
      </c>
      <c r="H104" s="37">
        <v>0</v>
      </c>
      <c r="I104" s="38"/>
      <c r="J104" s="38"/>
      <c r="K104" s="38"/>
      <c r="L104" s="38"/>
      <c r="M104" s="38"/>
    </row>
    <row r="105" spans="1:13">
      <c r="A105" s="33" t="s">
        <v>355</v>
      </c>
      <c r="B105" s="33" t="s">
        <v>356</v>
      </c>
      <c r="C105" s="33">
        <v>95</v>
      </c>
      <c r="D105" s="33" t="s">
        <v>309</v>
      </c>
      <c r="E105" s="33" t="s">
        <v>488</v>
      </c>
      <c r="F105" s="34">
        <v>901</v>
      </c>
      <c r="G105" s="34">
        <v>7</v>
      </c>
      <c r="H105" s="37">
        <v>0.78</v>
      </c>
      <c r="I105" s="38"/>
      <c r="J105" s="38"/>
      <c r="K105" s="38"/>
      <c r="L105" s="38"/>
      <c r="M105" s="38"/>
    </row>
    <row r="106" spans="1:13">
      <c r="A106" s="33" t="s">
        <v>384</v>
      </c>
      <c r="B106" s="33" t="s">
        <v>385</v>
      </c>
      <c r="C106" s="33">
        <v>117</v>
      </c>
      <c r="D106" s="33" t="s">
        <v>309</v>
      </c>
      <c r="E106" s="33" t="s">
        <v>489</v>
      </c>
      <c r="F106" s="34">
        <v>44</v>
      </c>
      <c r="G106" s="34">
        <v>0</v>
      </c>
      <c r="H106" s="37">
        <v>0</v>
      </c>
      <c r="I106" s="38"/>
      <c r="J106" s="38"/>
      <c r="K106" s="38"/>
      <c r="L106" s="38"/>
      <c r="M106" s="38"/>
    </row>
    <row r="107" spans="1:13">
      <c r="A107" s="36"/>
      <c r="B107" s="36"/>
      <c r="C107" s="36"/>
      <c r="D107" s="36"/>
      <c r="E107" s="36"/>
      <c r="F107" s="43"/>
      <c r="G107" s="43"/>
      <c r="H107" s="38"/>
      <c r="I107" s="38"/>
      <c r="J107" s="38"/>
      <c r="K107" s="38"/>
      <c r="L107" s="38"/>
      <c r="M107" s="38"/>
    </row>
    <row r="109" spans="1:13">
      <c r="A109" s="80" t="s">
        <v>608</v>
      </c>
      <c r="B109" s="80"/>
      <c r="C109" s="80"/>
      <c r="D109" s="80"/>
      <c r="E109" s="80"/>
      <c r="F109" s="87"/>
      <c r="G109" s="87"/>
      <c r="H109" s="88"/>
      <c r="I109" s="88"/>
      <c r="J109" s="88"/>
      <c r="K109" s="88"/>
    </row>
    <row r="110" spans="1:13">
      <c r="A110" s="281" t="s">
        <v>610</v>
      </c>
      <c r="B110" s="281"/>
      <c r="C110" s="281"/>
      <c r="D110" s="281"/>
      <c r="E110" s="279"/>
    </row>
    <row r="112" spans="1:13" ht="30.75" customHeight="1">
      <c r="A112" s="239" t="s">
        <v>607</v>
      </c>
      <c r="B112" s="240"/>
      <c r="C112" s="240"/>
      <c r="D112" s="240"/>
      <c r="E112" s="240"/>
      <c r="F112" s="240"/>
      <c r="G112" s="240"/>
      <c r="H112" s="240"/>
      <c r="I112" s="240"/>
      <c r="J112" s="240"/>
    </row>
    <row r="114" spans="1:1">
      <c r="A114" s="298" t="s">
        <v>614</v>
      </c>
    </row>
  </sheetData>
  <mergeCells count="7">
    <mergeCell ref="A112:J112"/>
    <mergeCell ref="A110:E110"/>
    <mergeCell ref="A1:M1"/>
    <mergeCell ref="I2:M2"/>
    <mergeCell ref="A2:H2"/>
    <mergeCell ref="A94:H94"/>
    <mergeCell ref="I94:M94"/>
  </mergeCells>
  <phoneticPr fontId="10" type="noConversion"/>
  <pageMargins left="0.75" right="0.75" top="0.85" bottom="1" header="0.5" footer="0.5"/>
  <pageSetup scale="7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Q17"/>
  <sheetViews>
    <sheetView workbookViewId="0">
      <selection activeCell="A17" sqref="A17"/>
    </sheetView>
  </sheetViews>
  <sheetFormatPr defaultRowHeight="12.75"/>
  <cols>
    <col min="1" max="1" width="21.42578125" style="154" customWidth="1"/>
    <col min="2" max="3" width="5.7109375" style="154" customWidth="1"/>
    <col min="4" max="5" width="5.7109375" style="218" customWidth="1"/>
    <col min="6" max="7" width="5.7109375" style="154" customWidth="1"/>
    <col min="8" max="9" width="5.7109375" style="218" customWidth="1"/>
    <col min="10" max="11" width="5.7109375" style="154" customWidth="1"/>
    <col min="12" max="13" width="5.7109375" style="218" customWidth="1"/>
    <col min="14" max="17" width="5.7109375" style="154" customWidth="1"/>
    <col min="18" max="16384" width="9.140625" style="154"/>
  </cols>
  <sheetData>
    <row r="1" spans="1:17" ht="33" customHeight="1" thickBot="1">
      <c r="A1" s="291" t="s">
        <v>611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</row>
    <row r="2" spans="1:17" ht="21.6" customHeight="1" thickBot="1">
      <c r="A2" s="191" t="s">
        <v>559</v>
      </c>
      <c r="B2" s="288">
        <v>0</v>
      </c>
      <c r="C2" s="289"/>
      <c r="D2" s="289"/>
      <c r="E2" s="290"/>
      <c r="F2" s="288">
        <v>1</v>
      </c>
      <c r="G2" s="289"/>
      <c r="H2" s="289"/>
      <c r="I2" s="290"/>
      <c r="J2" s="288">
        <v>2</v>
      </c>
      <c r="K2" s="289"/>
      <c r="L2" s="289"/>
      <c r="M2" s="290"/>
      <c r="N2" s="288">
        <v>3</v>
      </c>
      <c r="O2" s="289"/>
      <c r="P2" s="289"/>
      <c r="Q2" s="290"/>
    </row>
    <row r="3" spans="1:17" ht="25.9" customHeight="1" thickBot="1">
      <c r="A3" s="192" t="s">
        <v>560</v>
      </c>
      <c r="B3" s="283" t="s">
        <v>561</v>
      </c>
      <c r="C3" s="284"/>
      <c r="D3" s="285" t="s">
        <v>562</v>
      </c>
      <c r="E3" s="286"/>
      <c r="F3" s="283" t="s">
        <v>561</v>
      </c>
      <c r="G3" s="284"/>
      <c r="H3" s="285" t="s">
        <v>562</v>
      </c>
      <c r="I3" s="286"/>
      <c r="J3" s="283" t="s">
        <v>561</v>
      </c>
      <c r="K3" s="284"/>
      <c r="L3" s="285" t="s">
        <v>562</v>
      </c>
      <c r="M3" s="286"/>
      <c r="N3" s="283" t="s">
        <v>561</v>
      </c>
      <c r="O3" s="284"/>
      <c r="P3" s="285" t="s">
        <v>562</v>
      </c>
      <c r="Q3" s="286"/>
    </row>
    <row r="4" spans="1:17" ht="25.9" customHeight="1" thickBot="1">
      <c r="A4" s="192" t="s">
        <v>563</v>
      </c>
      <c r="B4" s="193">
        <f>SUM(C5:C6)</f>
        <v>2</v>
      </c>
      <c r="C4" s="194"/>
      <c r="D4" s="195">
        <f>SUM(E5:E6)</f>
        <v>0.12</v>
      </c>
      <c r="E4" s="196"/>
      <c r="F4" s="193">
        <f>SUM(G5:G6)</f>
        <v>599</v>
      </c>
      <c r="G4" s="197"/>
      <c r="H4" s="195">
        <f>SUM(I5:I6)</f>
        <v>0.66</v>
      </c>
      <c r="I4" s="198"/>
      <c r="J4" s="193">
        <f>SUM(K5:K6)</f>
        <v>460</v>
      </c>
      <c r="K4" s="199"/>
      <c r="L4" s="195">
        <f>SUM(M5:M6)</f>
        <v>1.52</v>
      </c>
      <c r="M4" s="198"/>
      <c r="N4" s="193">
        <f>SUM(O5:O6)</f>
        <v>3</v>
      </c>
      <c r="O4" s="199"/>
      <c r="P4" s="195">
        <f>SUM(Q5:Q6)</f>
        <v>2.82</v>
      </c>
      <c r="Q4" s="198"/>
    </row>
    <row r="5" spans="1:17" ht="25.9" customHeight="1" thickBot="1">
      <c r="A5" s="200" t="s">
        <v>564</v>
      </c>
      <c r="B5" s="201"/>
      <c r="C5" s="202">
        <v>2</v>
      </c>
      <c r="D5" s="203"/>
      <c r="E5" s="204">
        <v>0.12</v>
      </c>
      <c r="F5" s="205"/>
      <c r="G5" s="202">
        <v>464</v>
      </c>
      <c r="H5" s="203"/>
      <c r="I5" s="204">
        <v>0.51</v>
      </c>
      <c r="J5" s="205"/>
      <c r="K5" s="202">
        <v>342</v>
      </c>
      <c r="L5" s="203"/>
      <c r="M5" s="204">
        <v>1.1299999999999999</v>
      </c>
      <c r="N5" s="205"/>
      <c r="O5" s="202">
        <v>3</v>
      </c>
      <c r="P5" s="203"/>
      <c r="Q5" s="204">
        <v>2.82</v>
      </c>
    </row>
    <row r="6" spans="1:17" ht="25.9" customHeight="1" thickBot="1">
      <c r="A6" s="206" t="s">
        <v>565</v>
      </c>
      <c r="B6" s="207"/>
      <c r="C6" s="208">
        <v>0</v>
      </c>
      <c r="D6" s="209"/>
      <c r="E6" s="210">
        <v>0</v>
      </c>
      <c r="F6" s="211"/>
      <c r="G6" s="208">
        <v>135</v>
      </c>
      <c r="H6" s="209"/>
      <c r="I6" s="210">
        <v>0.15</v>
      </c>
      <c r="J6" s="211"/>
      <c r="K6" s="208">
        <v>118</v>
      </c>
      <c r="L6" s="209"/>
      <c r="M6" s="210">
        <v>0.39</v>
      </c>
      <c r="N6" s="211"/>
      <c r="O6" s="208">
        <v>0</v>
      </c>
      <c r="P6" s="209"/>
      <c r="Q6" s="210">
        <v>0</v>
      </c>
    </row>
    <row r="7" spans="1:17" ht="25.9" customHeight="1" thickBot="1">
      <c r="A7" s="192" t="s">
        <v>566</v>
      </c>
      <c r="B7" s="193">
        <f>SUM(C8:C10)</f>
        <v>4</v>
      </c>
      <c r="C7" s="212"/>
      <c r="D7" s="195">
        <f>SUM(E8:E10)</f>
        <v>0.22999999999999998</v>
      </c>
      <c r="E7" s="198"/>
      <c r="F7" s="193">
        <f>SUM(G8:G10)</f>
        <v>1720</v>
      </c>
      <c r="G7" s="212"/>
      <c r="H7" s="195">
        <f>SUM(I8:I10)</f>
        <v>1.8900000000000001</v>
      </c>
      <c r="I7" s="198"/>
      <c r="J7" s="193">
        <f>SUM(K8:K10)</f>
        <v>828</v>
      </c>
      <c r="K7" s="212"/>
      <c r="L7" s="195">
        <f>SUM(M8:M10)</f>
        <v>2.7399999999999998</v>
      </c>
      <c r="M7" s="198"/>
      <c r="N7" s="193">
        <f>SUM(O8:O10)</f>
        <v>6</v>
      </c>
      <c r="O7" s="212"/>
      <c r="P7" s="195">
        <f>SUM(Q8:Q10)</f>
        <v>5.67</v>
      </c>
      <c r="Q7" s="198"/>
    </row>
    <row r="8" spans="1:17" ht="25.9" customHeight="1" thickBot="1">
      <c r="A8" s="200" t="s">
        <v>564</v>
      </c>
      <c r="B8" s="205"/>
      <c r="C8" s="202">
        <v>2</v>
      </c>
      <c r="D8" s="203"/>
      <c r="E8" s="204">
        <v>0.11</v>
      </c>
      <c r="F8" s="205"/>
      <c r="G8" s="202">
        <v>721</v>
      </c>
      <c r="H8" s="203"/>
      <c r="I8" s="204">
        <v>0.79</v>
      </c>
      <c r="J8" s="205"/>
      <c r="K8" s="202">
        <v>314</v>
      </c>
      <c r="L8" s="203"/>
      <c r="M8" s="204">
        <v>1.04</v>
      </c>
      <c r="N8" s="205"/>
      <c r="O8" s="202">
        <v>2</v>
      </c>
      <c r="P8" s="203"/>
      <c r="Q8" s="204">
        <v>1.89</v>
      </c>
    </row>
    <row r="9" spans="1:17" ht="25.9" customHeight="1" thickBot="1">
      <c r="A9" s="200" t="s">
        <v>565</v>
      </c>
      <c r="B9" s="205"/>
      <c r="C9" s="202">
        <v>1</v>
      </c>
      <c r="D9" s="203"/>
      <c r="E9" s="204">
        <v>0.06</v>
      </c>
      <c r="F9" s="205"/>
      <c r="G9" s="202">
        <v>527</v>
      </c>
      <c r="H9" s="203"/>
      <c r="I9" s="204">
        <v>0.57999999999999996</v>
      </c>
      <c r="J9" s="205"/>
      <c r="K9" s="202">
        <v>266</v>
      </c>
      <c r="L9" s="203"/>
      <c r="M9" s="204">
        <v>0.88</v>
      </c>
      <c r="N9" s="205"/>
      <c r="O9" s="202">
        <v>2</v>
      </c>
      <c r="P9" s="203"/>
      <c r="Q9" s="204">
        <v>1.89</v>
      </c>
    </row>
    <row r="10" spans="1:17" ht="25.9" customHeight="1" thickBot="1">
      <c r="A10" s="206" t="s">
        <v>567</v>
      </c>
      <c r="B10" s="211"/>
      <c r="C10" s="208">
        <v>1</v>
      </c>
      <c r="D10" s="209"/>
      <c r="E10" s="210">
        <v>0.06</v>
      </c>
      <c r="F10" s="211"/>
      <c r="G10" s="208">
        <v>472</v>
      </c>
      <c r="H10" s="209"/>
      <c r="I10" s="210">
        <v>0.52</v>
      </c>
      <c r="J10" s="211"/>
      <c r="K10" s="208">
        <v>248</v>
      </c>
      <c r="L10" s="209"/>
      <c r="M10" s="210">
        <v>0.82</v>
      </c>
      <c r="N10" s="211"/>
      <c r="O10" s="208">
        <v>2</v>
      </c>
      <c r="P10" s="209"/>
      <c r="Q10" s="210">
        <v>1.89</v>
      </c>
    </row>
    <row r="11" spans="1:17">
      <c r="A11" s="192" t="s">
        <v>23</v>
      </c>
      <c r="B11" s="213">
        <f>SUM(B4:B7)</f>
        <v>6</v>
      </c>
      <c r="C11" s="214"/>
      <c r="D11" s="215">
        <f>SUM(D4:D7)</f>
        <v>0.35</v>
      </c>
      <c r="E11" s="216"/>
      <c r="F11" s="213">
        <f>SUM(F4:F7)</f>
        <v>2319</v>
      </c>
      <c r="G11" s="214"/>
      <c r="H11" s="215">
        <f>SUM(H4:H7)</f>
        <v>2.5500000000000003</v>
      </c>
      <c r="I11" s="216"/>
      <c r="J11" s="213">
        <f>SUM(J4:J7)</f>
        <v>1288</v>
      </c>
      <c r="K11" s="214"/>
      <c r="L11" s="215">
        <f>SUM(L4:L7)</f>
        <v>4.26</v>
      </c>
      <c r="M11" s="216"/>
      <c r="N11" s="213">
        <f>SUM(N4:N7)</f>
        <v>9</v>
      </c>
      <c r="O11" s="214"/>
      <c r="P11" s="215">
        <f>SUM(P4:P7)</f>
        <v>8.49</v>
      </c>
      <c r="Q11" s="216"/>
    </row>
    <row r="13" spans="1:17">
      <c r="A13" s="287" t="s">
        <v>612</v>
      </c>
      <c r="B13" s="287"/>
      <c r="C13" s="287"/>
      <c r="D13" s="287"/>
      <c r="E13" s="287"/>
    </row>
    <row r="14" spans="1:17" ht="17.25" customHeight="1">
      <c r="A14" s="217" t="s">
        <v>569</v>
      </c>
      <c r="B14" s="217"/>
      <c r="C14" s="217"/>
      <c r="D14" s="217"/>
      <c r="E14" s="217"/>
      <c r="F14" s="95"/>
      <c r="G14" s="95"/>
      <c r="H14" s="95"/>
      <c r="I14" s="95"/>
      <c r="J14" s="95"/>
      <c r="K14" s="95"/>
      <c r="L14" s="95"/>
      <c r="M14" s="95"/>
    </row>
    <row r="15" spans="1:17" ht="14.25" customHeight="1">
      <c r="A15" s="245" t="s">
        <v>568</v>
      </c>
      <c r="B15" s="245"/>
      <c r="C15" s="245"/>
      <c r="D15" s="245"/>
      <c r="E15" s="247"/>
      <c r="F15" s="247"/>
      <c r="G15" s="247"/>
      <c r="H15" s="247"/>
      <c r="I15" s="247"/>
      <c r="J15" s="247"/>
    </row>
    <row r="17" spans="1:1">
      <c r="A17" s="299" t="s">
        <v>614</v>
      </c>
    </row>
  </sheetData>
  <mergeCells count="15">
    <mergeCell ref="N2:Q2"/>
    <mergeCell ref="N3:O3"/>
    <mergeCell ref="P3:Q3"/>
    <mergeCell ref="A1:Q1"/>
    <mergeCell ref="L3:M3"/>
    <mergeCell ref="B3:C3"/>
    <mergeCell ref="D3:E3"/>
    <mergeCell ref="B2:E2"/>
    <mergeCell ref="F2:I2"/>
    <mergeCell ref="J2:M2"/>
    <mergeCell ref="A15:J15"/>
    <mergeCell ref="F3:G3"/>
    <mergeCell ref="H3:I3"/>
    <mergeCell ref="A13:E13"/>
    <mergeCell ref="J3:K3"/>
  </mergeCells>
  <phoneticPr fontId="1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98"/>
  <sheetViews>
    <sheetView workbookViewId="0">
      <pane ySplit="1" topLeftCell="A68" activePane="bottomLeft" state="frozen"/>
      <selection pane="bottomLeft" activeCell="A98" sqref="A98"/>
    </sheetView>
  </sheetViews>
  <sheetFormatPr defaultRowHeight="12.75"/>
  <cols>
    <col min="1" max="1" width="40.7109375" style="36" customWidth="1"/>
    <col min="2" max="2" width="10.85546875" style="43" customWidth="1"/>
    <col min="3" max="4" width="9.140625" style="43"/>
    <col min="5" max="7" width="7.85546875" style="41" customWidth="1"/>
    <col min="8" max="8" width="9" style="41" customWidth="1"/>
    <col min="9" max="10" width="7.85546875" style="41" customWidth="1"/>
    <col min="11" max="11" width="9.140625" style="36"/>
    <col min="12" max="12" width="9.140625" style="53"/>
    <col min="13" max="16384" width="9.140625" style="36"/>
  </cols>
  <sheetData>
    <row r="1" spans="1:16" s="26" customFormat="1" ht="31.5" customHeight="1">
      <c r="A1" s="235" t="s">
        <v>585</v>
      </c>
      <c r="B1" s="235"/>
      <c r="C1" s="236"/>
      <c r="D1" s="236"/>
      <c r="E1" s="236"/>
      <c r="F1" s="236"/>
      <c r="G1" s="236"/>
      <c r="H1" s="236"/>
      <c r="I1" s="236"/>
      <c r="J1" s="236"/>
      <c r="K1" s="25"/>
      <c r="L1" s="68"/>
      <c r="M1" s="25"/>
      <c r="N1" s="25"/>
      <c r="O1" s="25"/>
    </row>
    <row r="2" spans="1:16" s="26" customFormat="1" ht="19.5" customHeight="1">
      <c r="A2" s="235" t="s">
        <v>35</v>
      </c>
      <c r="B2" s="235"/>
      <c r="C2" s="237"/>
      <c r="D2" s="237"/>
      <c r="E2" s="237"/>
      <c r="F2" s="238" t="s">
        <v>36</v>
      </c>
      <c r="G2" s="238"/>
      <c r="H2" s="238"/>
      <c r="I2" s="238"/>
      <c r="J2" s="238"/>
      <c r="K2" s="25"/>
      <c r="L2" s="68"/>
      <c r="M2" s="25"/>
      <c r="N2" s="25"/>
      <c r="O2" s="25"/>
    </row>
    <row r="3" spans="1:16" s="26" customFormat="1" ht="38.25">
      <c r="A3" s="27" t="s">
        <v>37</v>
      </c>
      <c r="B3" s="28" t="s">
        <v>265</v>
      </c>
      <c r="C3" s="28" t="s">
        <v>38</v>
      </c>
      <c r="D3" s="28" t="s">
        <v>39</v>
      </c>
      <c r="E3" s="40" t="s">
        <v>40</v>
      </c>
      <c r="F3" s="40" t="s">
        <v>41</v>
      </c>
      <c r="G3" s="40" t="s">
        <v>42</v>
      </c>
      <c r="H3" s="40" t="s">
        <v>43</v>
      </c>
      <c r="I3" s="40" t="s">
        <v>44</v>
      </c>
      <c r="J3" s="40" t="s">
        <v>45</v>
      </c>
      <c r="K3" s="29"/>
      <c r="L3" s="69"/>
      <c r="M3" s="29"/>
      <c r="N3" s="29"/>
      <c r="O3" s="29"/>
    </row>
    <row r="4" spans="1:16" s="26" customFormat="1">
      <c r="A4" s="31" t="s">
        <v>46</v>
      </c>
      <c r="B4" s="28"/>
      <c r="C4" s="28"/>
      <c r="D4" s="28"/>
      <c r="E4" s="40"/>
      <c r="F4" s="40"/>
      <c r="G4" s="40"/>
      <c r="H4" s="40"/>
      <c r="I4" s="40"/>
      <c r="J4" s="40"/>
      <c r="L4" s="70"/>
    </row>
    <row r="5" spans="1:16">
      <c r="A5" s="33" t="s">
        <v>47</v>
      </c>
      <c r="B5" s="34" t="s">
        <v>124</v>
      </c>
      <c r="C5" s="34">
        <v>390</v>
      </c>
      <c r="D5" s="34">
        <v>70932</v>
      </c>
      <c r="E5" s="35">
        <v>5.5</v>
      </c>
      <c r="F5" s="35">
        <v>0</v>
      </c>
      <c r="G5" s="35">
        <v>1.2</v>
      </c>
      <c r="H5" s="35">
        <v>3.1</v>
      </c>
      <c r="I5" s="35">
        <v>7.5</v>
      </c>
      <c r="J5" s="35">
        <v>11.8</v>
      </c>
      <c r="K5" s="1"/>
      <c r="L5" s="1"/>
      <c r="M5" s="1"/>
      <c r="N5" s="1"/>
      <c r="O5" s="1"/>
      <c r="P5" s="1"/>
    </row>
    <row r="6" spans="1:16">
      <c r="A6" s="33" t="s">
        <v>48</v>
      </c>
      <c r="B6" s="34" t="s">
        <v>85</v>
      </c>
      <c r="C6" s="34">
        <v>876</v>
      </c>
      <c r="D6" s="34">
        <v>436409</v>
      </c>
      <c r="E6" s="35">
        <v>2</v>
      </c>
      <c r="F6" s="35">
        <v>0</v>
      </c>
      <c r="G6" s="35">
        <v>0</v>
      </c>
      <c r="H6" s="35">
        <v>1.3</v>
      </c>
      <c r="I6" s="35">
        <v>2.5</v>
      </c>
      <c r="J6" s="35">
        <v>4.5999999999999996</v>
      </c>
      <c r="K6" s="1"/>
      <c r="L6" s="1"/>
      <c r="M6" s="1"/>
      <c r="N6" s="1"/>
      <c r="O6" s="1"/>
      <c r="P6" s="1"/>
    </row>
    <row r="7" spans="1:16" ht="25.5">
      <c r="A7" s="44" t="s">
        <v>57</v>
      </c>
      <c r="B7" s="34" t="s">
        <v>126</v>
      </c>
      <c r="C7" s="34">
        <v>1410</v>
      </c>
      <c r="D7" s="34">
        <v>549088</v>
      </c>
      <c r="E7" s="35">
        <v>2.6</v>
      </c>
      <c r="F7" s="35">
        <v>0.1</v>
      </c>
      <c r="G7" s="35">
        <v>1.1000000000000001</v>
      </c>
      <c r="H7" s="35">
        <v>2.2999999999999998</v>
      </c>
      <c r="I7" s="35">
        <v>3.7</v>
      </c>
      <c r="J7" s="35">
        <v>5.2</v>
      </c>
      <c r="K7" s="1"/>
      <c r="L7" s="1"/>
      <c r="M7" s="1"/>
      <c r="N7" s="1"/>
      <c r="O7" s="1"/>
      <c r="P7" s="1"/>
    </row>
    <row r="8" spans="1:16" ht="25.5">
      <c r="A8" s="44" t="s">
        <v>58</v>
      </c>
      <c r="B8" s="34" t="s">
        <v>87</v>
      </c>
      <c r="C8" s="34">
        <v>687</v>
      </c>
      <c r="D8" s="34">
        <v>362388</v>
      </c>
      <c r="E8" s="35">
        <v>1.9</v>
      </c>
      <c r="F8" s="35">
        <v>0</v>
      </c>
      <c r="G8" s="35">
        <v>0</v>
      </c>
      <c r="H8" s="35">
        <v>1</v>
      </c>
      <c r="I8" s="35">
        <v>2.4</v>
      </c>
      <c r="J8" s="35">
        <v>4.3</v>
      </c>
      <c r="K8" s="1"/>
      <c r="L8" s="1"/>
      <c r="M8" s="1"/>
      <c r="N8" s="1"/>
      <c r="O8" s="1"/>
      <c r="P8" s="1"/>
    </row>
    <row r="9" spans="1:16" ht="25.5">
      <c r="A9" s="44" t="s">
        <v>59</v>
      </c>
      <c r="B9" s="34" t="s">
        <v>88</v>
      </c>
      <c r="C9" s="34">
        <v>1474</v>
      </c>
      <c r="D9" s="34">
        <v>699300</v>
      </c>
      <c r="E9" s="35">
        <v>2.1</v>
      </c>
      <c r="F9" s="35">
        <v>0</v>
      </c>
      <c r="G9" s="35">
        <v>0.6</v>
      </c>
      <c r="H9" s="35">
        <v>1.7</v>
      </c>
      <c r="I9" s="35">
        <v>2.9</v>
      </c>
      <c r="J9" s="35">
        <v>4.5999999999999996</v>
      </c>
      <c r="K9" s="1"/>
      <c r="L9" s="1"/>
      <c r="M9" s="1"/>
      <c r="N9" s="1"/>
      <c r="O9" s="1"/>
      <c r="P9" s="1"/>
    </row>
    <row r="10" spans="1:16" ht="25.5">
      <c r="A10" s="44" t="s">
        <v>60</v>
      </c>
      <c r="B10" s="34" t="s">
        <v>89</v>
      </c>
      <c r="C10" s="34">
        <v>1130</v>
      </c>
      <c r="D10" s="34">
        <v>755437</v>
      </c>
      <c r="E10" s="35">
        <v>1.5</v>
      </c>
      <c r="F10" s="35">
        <v>0</v>
      </c>
      <c r="G10" s="35">
        <v>0</v>
      </c>
      <c r="H10" s="35">
        <v>0</v>
      </c>
      <c r="I10" s="35">
        <v>1.8</v>
      </c>
      <c r="J10" s="35">
        <v>3.7</v>
      </c>
      <c r="K10" s="1"/>
      <c r="L10" s="1"/>
      <c r="M10" s="1"/>
      <c r="N10" s="1"/>
      <c r="O10" s="1"/>
      <c r="P10" s="1"/>
    </row>
    <row r="11" spans="1:16" ht="25.5">
      <c r="A11" s="44" t="s">
        <v>61</v>
      </c>
      <c r="B11" s="34" t="s">
        <v>90</v>
      </c>
      <c r="C11" s="34">
        <v>1449</v>
      </c>
      <c r="D11" s="34">
        <v>986982</v>
      </c>
      <c r="E11" s="35">
        <v>1.5</v>
      </c>
      <c r="F11" s="35">
        <v>0</v>
      </c>
      <c r="G11" s="35">
        <v>0</v>
      </c>
      <c r="H11" s="35">
        <v>1.1000000000000001</v>
      </c>
      <c r="I11" s="35">
        <v>2</v>
      </c>
      <c r="J11" s="35">
        <v>3.6</v>
      </c>
      <c r="K11" s="1"/>
      <c r="L11" s="1"/>
      <c r="M11" s="1"/>
      <c r="N11" s="1"/>
      <c r="O11" s="1"/>
      <c r="P11" s="1"/>
    </row>
    <row r="12" spans="1:16">
      <c r="A12" s="33" t="s">
        <v>53</v>
      </c>
      <c r="B12" s="34" t="s">
        <v>93</v>
      </c>
      <c r="C12" s="34">
        <v>61</v>
      </c>
      <c r="D12" s="34">
        <v>45153</v>
      </c>
      <c r="E12" s="35">
        <v>1.4</v>
      </c>
      <c r="F12" s="35">
        <v>0</v>
      </c>
      <c r="G12" s="35">
        <v>0</v>
      </c>
      <c r="H12" s="35">
        <v>1</v>
      </c>
      <c r="I12" s="35">
        <v>1.9</v>
      </c>
      <c r="J12" s="35">
        <v>3.2</v>
      </c>
      <c r="K12" s="1"/>
      <c r="L12" s="1"/>
      <c r="M12" s="1"/>
      <c r="N12" s="1"/>
      <c r="O12" s="1"/>
      <c r="P12" s="1"/>
    </row>
    <row r="13" spans="1:16">
      <c r="A13" s="33" t="s">
        <v>54</v>
      </c>
      <c r="B13" s="34" t="s">
        <v>127</v>
      </c>
      <c r="C13" s="34">
        <v>396</v>
      </c>
      <c r="D13" s="34">
        <v>160879</v>
      </c>
      <c r="E13" s="35">
        <v>2.5</v>
      </c>
      <c r="F13" s="35">
        <v>0</v>
      </c>
      <c r="G13" s="35">
        <v>0</v>
      </c>
      <c r="H13" s="35">
        <v>1.9</v>
      </c>
      <c r="I13" s="35">
        <v>3.2</v>
      </c>
      <c r="J13" s="35">
        <v>5.3</v>
      </c>
      <c r="K13" s="1"/>
      <c r="L13" s="1"/>
      <c r="M13" s="1"/>
      <c r="N13" s="1"/>
      <c r="O13" s="1"/>
      <c r="P13" s="1"/>
    </row>
    <row r="14" spans="1:16">
      <c r="A14" s="33" t="s">
        <v>50</v>
      </c>
      <c r="B14" s="34" t="s">
        <v>125</v>
      </c>
      <c r="C14" s="34">
        <v>195</v>
      </c>
      <c r="D14" s="34">
        <v>58626</v>
      </c>
      <c r="E14" s="35">
        <v>3.3</v>
      </c>
      <c r="K14" s="1"/>
      <c r="L14"/>
      <c r="M14"/>
      <c r="N14"/>
      <c r="O14"/>
      <c r="P14"/>
    </row>
    <row r="15" spans="1:16">
      <c r="A15" s="33" t="s">
        <v>52</v>
      </c>
      <c r="B15" s="34" t="s">
        <v>92</v>
      </c>
      <c r="C15" s="34">
        <v>23</v>
      </c>
      <c r="D15" s="34">
        <v>17321</v>
      </c>
      <c r="E15" s="35">
        <v>1.3</v>
      </c>
      <c r="K15" s="1"/>
      <c r="L15"/>
      <c r="M15"/>
      <c r="N15"/>
      <c r="O15"/>
      <c r="P15"/>
    </row>
    <row r="16" spans="1:16">
      <c r="A16" s="33" t="s">
        <v>51</v>
      </c>
      <c r="B16" s="34" t="s">
        <v>91</v>
      </c>
      <c r="C16" s="219" t="s">
        <v>586</v>
      </c>
      <c r="D16" s="34">
        <v>314306</v>
      </c>
      <c r="E16" s="35">
        <v>3</v>
      </c>
      <c r="F16" s="35">
        <v>0</v>
      </c>
      <c r="G16" s="35">
        <v>1.1000000000000001</v>
      </c>
      <c r="H16" s="35">
        <v>2.5</v>
      </c>
      <c r="I16" s="35">
        <v>4.3</v>
      </c>
      <c r="J16" s="35">
        <v>5.8</v>
      </c>
      <c r="K16" s="1"/>
      <c r="L16" s="1"/>
      <c r="M16" s="1"/>
      <c r="N16" s="1"/>
      <c r="O16" s="1"/>
      <c r="P16" s="1"/>
    </row>
    <row r="17" spans="1:16">
      <c r="A17" s="33" t="s">
        <v>70</v>
      </c>
      <c r="B17" s="34" t="s">
        <v>128</v>
      </c>
      <c r="C17" s="34">
        <v>29</v>
      </c>
      <c r="D17" s="34">
        <v>17223</v>
      </c>
      <c r="E17" s="35">
        <v>1.7</v>
      </c>
      <c r="K17" s="1"/>
      <c r="L17"/>
      <c r="M17"/>
      <c r="N17"/>
      <c r="O17"/>
      <c r="P17"/>
    </row>
    <row r="18" spans="1:16">
      <c r="A18" s="33" t="s">
        <v>55</v>
      </c>
      <c r="B18" s="34" t="s">
        <v>94</v>
      </c>
      <c r="C18" s="34">
        <v>1683</v>
      </c>
      <c r="D18" s="34">
        <v>729989</v>
      </c>
      <c r="E18" s="35">
        <v>2.2999999999999998</v>
      </c>
      <c r="F18" s="35">
        <v>0</v>
      </c>
      <c r="G18" s="35">
        <v>0.7</v>
      </c>
      <c r="H18" s="35">
        <v>1.7</v>
      </c>
      <c r="I18" s="35">
        <v>3.1</v>
      </c>
      <c r="J18" s="35">
        <v>5</v>
      </c>
      <c r="K18" s="1"/>
      <c r="L18" s="1"/>
      <c r="M18" s="1"/>
      <c r="N18" s="1"/>
      <c r="O18" s="1"/>
      <c r="P18" s="1"/>
    </row>
    <row r="19" spans="1:16">
      <c r="A19" s="33" t="s">
        <v>49</v>
      </c>
      <c r="B19" s="34" t="s">
        <v>86</v>
      </c>
      <c r="C19" s="34">
        <v>879</v>
      </c>
      <c r="D19" s="34">
        <v>632769</v>
      </c>
      <c r="E19" s="35">
        <v>1.4</v>
      </c>
      <c r="F19" s="35">
        <v>0</v>
      </c>
      <c r="G19" s="35">
        <v>0.2</v>
      </c>
      <c r="H19" s="35">
        <v>0.8</v>
      </c>
      <c r="I19" s="35">
        <v>1.9</v>
      </c>
      <c r="J19" s="35">
        <v>3.3</v>
      </c>
      <c r="K19" s="1"/>
      <c r="L19" s="1"/>
      <c r="M19" s="1"/>
      <c r="N19" s="1"/>
      <c r="O19" s="1"/>
      <c r="P19" s="1"/>
    </row>
    <row r="20" spans="1:16">
      <c r="A20" s="33" t="s">
        <v>56</v>
      </c>
      <c r="B20" s="34" t="s">
        <v>129</v>
      </c>
      <c r="C20" s="34">
        <v>814</v>
      </c>
      <c r="D20" s="34">
        <v>224864</v>
      </c>
      <c r="E20" s="35">
        <v>3.6</v>
      </c>
      <c r="F20" s="35">
        <v>0</v>
      </c>
      <c r="G20" s="35">
        <v>1.4</v>
      </c>
      <c r="H20" s="35">
        <v>3</v>
      </c>
      <c r="I20" s="35">
        <v>5.5</v>
      </c>
      <c r="J20" s="35">
        <v>9.3000000000000007</v>
      </c>
      <c r="K20" s="1"/>
      <c r="L20" s="1"/>
      <c r="M20" s="1"/>
      <c r="N20" s="1"/>
      <c r="O20" s="1"/>
      <c r="P20" s="1"/>
    </row>
    <row r="21" spans="1:16">
      <c r="A21" s="32" t="s">
        <v>71</v>
      </c>
      <c r="K21" s="1"/>
      <c r="L21" s="1"/>
      <c r="M21" s="1"/>
      <c r="N21" s="1"/>
      <c r="O21" s="1"/>
      <c r="P21" s="1"/>
    </row>
    <row r="22" spans="1:16">
      <c r="A22" s="33" t="s">
        <v>1</v>
      </c>
      <c r="B22" s="34" t="s">
        <v>95</v>
      </c>
      <c r="C22" s="34">
        <v>299</v>
      </c>
      <c r="D22" s="34">
        <v>141374</v>
      </c>
      <c r="E22" s="35">
        <v>2.1</v>
      </c>
      <c r="F22" s="35">
        <v>0</v>
      </c>
      <c r="G22" s="35">
        <v>0</v>
      </c>
      <c r="H22" s="35">
        <v>0</v>
      </c>
      <c r="I22" s="35">
        <v>2.1</v>
      </c>
      <c r="J22" s="35">
        <v>4</v>
      </c>
      <c r="K22" s="1"/>
      <c r="L22" s="1"/>
      <c r="M22" s="1"/>
      <c r="N22" s="1"/>
      <c r="O22" s="1"/>
      <c r="P22" s="1"/>
    </row>
    <row r="23" spans="1:16">
      <c r="A23" s="61" t="s">
        <v>82</v>
      </c>
      <c r="B23" s="34" t="s">
        <v>97</v>
      </c>
      <c r="C23" s="34">
        <v>0</v>
      </c>
      <c r="D23" s="34">
        <v>1803</v>
      </c>
      <c r="E23" s="35">
        <v>0</v>
      </c>
      <c r="K23" s="1"/>
      <c r="L23"/>
      <c r="M23"/>
      <c r="N23"/>
      <c r="O23"/>
      <c r="P23"/>
    </row>
    <row r="24" spans="1:16">
      <c r="A24" s="33" t="s">
        <v>73</v>
      </c>
      <c r="B24" s="34" t="s">
        <v>130</v>
      </c>
      <c r="C24" s="34">
        <v>22</v>
      </c>
      <c r="D24" s="34">
        <v>16902</v>
      </c>
      <c r="E24" s="35">
        <v>1.3</v>
      </c>
      <c r="K24" s="1"/>
      <c r="L24"/>
      <c r="M24"/>
      <c r="N24"/>
      <c r="O24"/>
      <c r="P24"/>
    </row>
    <row r="25" spans="1:16">
      <c r="A25" s="33" t="s">
        <v>72</v>
      </c>
      <c r="B25" s="34" t="s">
        <v>130</v>
      </c>
      <c r="C25" s="34">
        <v>4</v>
      </c>
      <c r="D25" s="34">
        <v>2674</v>
      </c>
      <c r="E25" s="35">
        <v>1.5</v>
      </c>
      <c r="K25" s="1"/>
      <c r="L25"/>
      <c r="M25"/>
      <c r="N25"/>
      <c r="O25"/>
      <c r="P25"/>
    </row>
    <row r="26" spans="1:16">
      <c r="A26" s="33" t="s">
        <v>74</v>
      </c>
      <c r="B26" s="34" t="s">
        <v>98</v>
      </c>
      <c r="C26" s="34">
        <v>6</v>
      </c>
      <c r="D26" s="34">
        <v>5694</v>
      </c>
      <c r="E26" s="35">
        <v>1.1000000000000001</v>
      </c>
      <c r="K26" s="1"/>
      <c r="L26"/>
      <c r="M26"/>
      <c r="N26"/>
      <c r="O26"/>
      <c r="P26"/>
    </row>
    <row r="27" spans="1:16">
      <c r="A27" s="33" t="s">
        <v>62</v>
      </c>
      <c r="B27" s="34" t="s">
        <v>99</v>
      </c>
      <c r="C27" s="34">
        <v>0</v>
      </c>
      <c r="D27" s="34">
        <v>255</v>
      </c>
      <c r="E27" s="35">
        <v>0</v>
      </c>
      <c r="K27" s="1"/>
      <c r="L27"/>
      <c r="M27"/>
      <c r="N27"/>
      <c r="O27"/>
      <c r="P27"/>
    </row>
    <row r="28" spans="1:16">
      <c r="A28" s="33" t="s">
        <v>81</v>
      </c>
      <c r="B28" s="34" t="s">
        <v>100</v>
      </c>
      <c r="C28" s="34">
        <v>0</v>
      </c>
      <c r="D28" s="34">
        <v>555</v>
      </c>
      <c r="E28" s="35">
        <v>0</v>
      </c>
      <c r="K28" s="1"/>
      <c r="L28"/>
      <c r="M28"/>
      <c r="N28"/>
      <c r="O28"/>
      <c r="P28"/>
    </row>
    <row r="29" spans="1:16">
      <c r="A29" s="61" t="s">
        <v>589</v>
      </c>
      <c r="B29" s="34" t="s">
        <v>106</v>
      </c>
      <c r="C29" s="34">
        <v>1</v>
      </c>
      <c r="D29" s="34">
        <v>537</v>
      </c>
      <c r="E29" s="35">
        <v>1.9</v>
      </c>
      <c r="K29" s="1"/>
      <c r="L29"/>
      <c r="M29"/>
      <c r="N29"/>
      <c r="O29"/>
      <c r="P29"/>
    </row>
    <row r="30" spans="1:16">
      <c r="A30" s="61" t="s">
        <v>588</v>
      </c>
      <c r="B30" s="34" t="s">
        <v>96</v>
      </c>
      <c r="C30" s="34">
        <v>1</v>
      </c>
      <c r="D30" s="34">
        <v>979</v>
      </c>
      <c r="E30" s="35">
        <v>1</v>
      </c>
      <c r="K30" s="1"/>
      <c r="L30"/>
      <c r="M30"/>
      <c r="N30"/>
      <c r="O30"/>
      <c r="P30"/>
    </row>
    <row r="31" spans="1:16">
      <c r="A31" s="33" t="s">
        <v>68</v>
      </c>
      <c r="B31" s="34" t="s">
        <v>101</v>
      </c>
      <c r="C31" s="34">
        <v>422</v>
      </c>
      <c r="D31" s="34">
        <v>278221</v>
      </c>
      <c r="E31" s="35">
        <v>1.5</v>
      </c>
      <c r="F31" s="35">
        <v>0</v>
      </c>
      <c r="G31" s="35">
        <v>0</v>
      </c>
      <c r="H31" s="35">
        <v>0.7</v>
      </c>
      <c r="I31" s="35">
        <v>2</v>
      </c>
      <c r="J31" s="35">
        <v>3.4</v>
      </c>
      <c r="K31" s="1"/>
      <c r="L31" s="1"/>
      <c r="M31" s="1"/>
      <c r="N31" s="1"/>
      <c r="O31" s="1"/>
      <c r="P31" s="1"/>
    </row>
    <row r="32" spans="1:16">
      <c r="A32" s="33" t="s">
        <v>69</v>
      </c>
      <c r="B32" s="34" t="s">
        <v>102</v>
      </c>
      <c r="C32" s="34">
        <v>733</v>
      </c>
      <c r="D32" s="34">
        <v>618196</v>
      </c>
      <c r="E32" s="35">
        <v>1.2</v>
      </c>
      <c r="F32" s="35">
        <v>0</v>
      </c>
      <c r="G32" s="35">
        <v>0</v>
      </c>
      <c r="H32" s="35">
        <v>0</v>
      </c>
      <c r="I32" s="35">
        <v>1.7</v>
      </c>
      <c r="J32" s="35">
        <v>3.5</v>
      </c>
      <c r="K32" s="1"/>
      <c r="L32" s="1"/>
      <c r="M32" s="1"/>
      <c r="N32" s="1"/>
      <c r="O32" s="1"/>
      <c r="P32" s="1"/>
    </row>
    <row r="33" spans="1:16">
      <c r="A33" s="33" t="s">
        <v>590</v>
      </c>
      <c r="B33" s="34" t="s">
        <v>104</v>
      </c>
      <c r="C33" s="34">
        <v>8</v>
      </c>
      <c r="D33" s="34">
        <v>10723</v>
      </c>
      <c r="E33" s="35">
        <v>0.7</v>
      </c>
      <c r="K33" s="1"/>
      <c r="L33"/>
      <c r="M33"/>
      <c r="N33"/>
      <c r="O33"/>
      <c r="P33"/>
    </row>
    <row r="34" spans="1:16">
      <c r="A34" s="33" t="s">
        <v>54</v>
      </c>
      <c r="B34" s="34" t="s">
        <v>105</v>
      </c>
      <c r="C34" s="34">
        <v>12</v>
      </c>
      <c r="D34" s="34">
        <v>13866</v>
      </c>
      <c r="E34" s="35">
        <v>0.9</v>
      </c>
      <c r="K34" s="1"/>
      <c r="L34"/>
      <c r="M34"/>
      <c r="N34"/>
      <c r="O34"/>
      <c r="P34"/>
    </row>
    <row r="35" spans="1:16">
      <c r="A35" s="33" t="s">
        <v>76</v>
      </c>
      <c r="B35" s="34" t="s">
        <v>107</v>
      </c>
      <c r="C35" s="34">
        <v>32</v>
      </c>
      <c r="D35" s="34">
        <v>40425</v>
      </c>
      <c r="E35" s="35">
        <v>0.8</v>
      </c>
      <c r="F35" s="35">
        <v>0</v>
      </c>
      <c r="G35" s="35">
        <v>0</v>
      </c>
      <c r="H35" s="35">
        <v>0</v>
      </c>
      <c r="I35" s="35">
        <v>0</v>
      </c>
      <c r="J35" s="35">
        <v>3.2</v>
      </c>
      <c r="K35" s="1"/>
      <c r="L35" s="1"/>
      <c r="M35" s="1"/>
      <c r="N35" s="1"/>
      <c r="O35" s="1"/>
      <c r="P35" s="1"/>
    </row>
    <row r="36" spans="1:16">
      <c r="A36" s="33" t="s">
        <v>591</v>
      </c>
      <c r="B36" s="34" t="s">
        <v>103</v>
      </c>
      <c r="C36" s="34">
        <v>102</v>
      </c>
      <c r="D36" s="34">
        <v>32581</v>
      </c>
      <c r="E36" s="35">
        <v>3.1</v>
      </c>
      <c r="F36" s="35">
        <v>0</v>
      </c>
      <c r="G36" s="35">
        <v>0</v>
      </c>
      <c r="H36" s="35">
        <v>0</v>
      </c>
      <c r="I36" s="35">
        <v>2.7</v>
      </c>
      <c r="J36" s="35">
        <v>4.7</v>
      </c>
      <c r="K36" s="1"/>
      <c r="L36" s="1"/>
      <c r="M36" s="1"/>
      <c r="N36" s="1"/>
      <c r="O36" s="1"/>
      <c r="P36" s="1"/>
    </row>
    <row r="37" spans="1:16">
      <c r="A37" s="61" t="s">
        <v>525</v>
      </c>
      <c r="B37" s="34" t="s">
        <v>131</v>
      </c>
      <c r="C37" s="34">
        <v>18</v>
      </c>
      <c r="D37" s="34">
        <v>10232</v>
      </c>
      <c r="E37" s="35">
        <v>1.8</v>
      </c>
      <c r="K37" s="1"/>
      <c r="L37"/>
      <c r="M37"/>
      <c r="N37"/>
      <c r="O37"/>
      <c r="P37"/>
    </row>
    <row r="38" spans="1:16">
      <c r="A38" s="33" t="s">
        <v>77</v>
      </c>
      <c r="B38" s="34" t="s">
        <v>108</v>
      </c>
      <c r="C38" s="34">
        <v>0</v>
      </c>
      <c r="D38" s="34">
        <v>943</v>
      </c>
      <c r="E38" s="35">
        <v>0</v>
      </c>
      <c r="K38" s="1"/>
      <c r="L38"/>
      <c r="M38"/>
      <c r="N38"/>
      <c r="O38"/>
      <c r="P38"/>
    </row>
    <row r="39" spans="1:16">
      <c r="A39" s="33" t="s">
        <v>79</v>
      </c>
      <c r="B39" s="34" t="s">
        <v>109</v>
      </c>
      <c r="C39" s="34">
        <v>39</v>
      </c>
      <c r="D39" s="34">
        <v>47052</v>
      </c>
      <c r="E39" s="35">
        <v>0.8</v>
      </c>
      <c r="F39" s="35">
        <v>0</v>
      </c>
      <c r="G39" s="35">
        <v>0</v>
      </c>
      <c r="H39" s="35">
        <v>0</v>
      </c>
      <c r="I39" s="35">
        <v>0.9</v>
      </c>
      <c r="J39" s="35">
        <v>2.5</v>
      </c>
      <c r="K39" s="1"/>
      <c r="L39" s="1"/>
      <c r="M39" s="1"/>
      <c r="N39" s="1"/>
      <c r="O39" s="1"/>
      <c r="P39" s="1"/>
    </row>
    <row r="40" spans="1:16">
      <c r="A40" s="33" t="s">
        <v>55</v>
      </c>
      <c r="B40" s="34" t="s">
        <v>110</v>
      </c>
      <c r="C40" s="34">
        <v>189</v>
      </c>
      <c r="D40" s="34">
        <v>132336</v>
      </c>
      <c r="E40" s="35">
        <v>1.4</v>
      </c>
      <c r="F40" s="35">
        <v>0</v>
      </c>
      <c r="G40" s="35">
        <v>0</v>
      </c>
      <c r="H40" s="35">
        <v>0.6</v>
      </c>
      <c r="I40" s="35">
        <v>2</v>
      </c>
      <c r="J40" s="35">
        <v>4.0999999999999996</v>
      </c>
      <c r="K40" s="1"/>
      <c r="L40" s="1"/>
      <c r="M40" s="1"/>
      <c r="N40" s="1"/>
      <c r="O40" s="1"/>
      <c r="P40" s="1"/>
    </row>
    <row r="41" spans="1:16">
      <c r="A41" s="33" t="s">
        <v>80</v>
      </c>
      <c r="B41" s="34" t="s">
        <v>128</v>
      </c>
      <c r="C41" s="34">
        <v>13</v>
      </c>
      <c r="D41" s="34">
        <v>11345</v>
      </c>
      <c r="E41" s="35">
        <v>1.1000000000000001</v>
      </c>
      <c r="K41" s="1"/>
      <c r="L41"/>
      <c r="M41"/>
      <c r="N41"/>
      <c r="O41"/>
      <c r="P41"/>
    </row>
    <row r="42" spans="1:16">
      <c r="A42" s="32" t="s">
        <v>83</v>
      </c>
      <c r="K42" s="1"/>
      <c r="L42"/>
      <c r="M42"/>
      <c r="N42"/>
      <c r="O42"/>
      <c r="P42"/>
    </row>
    <row r="43" spans="1:16">
      <c r="A43" s="33" t="s">
        <v>84</v>
      </c>
      <c r="B43" s="34" t="s">
        <v>132</v>
      </c>
      <c r="C43" s="34">
        <v>6</v>
      </c>
      <c r="D43" s="34">
        <v>6030</v>
      </c>
      <c r="E43" s="35">
        <v>1</v>
      </c>
      <c r="K43" s="1"/>
      <c r="L43"/>
      <c r="M43"/>
      <c r="N43"/>
      <c r="O43"/>
      <c r="P43"/>
    </row>
    <row r="44" spans="1:16">
      <c r="A44" s="33"/>
      <c r="B44" s="34"/>
      <c r="C44" s="34"/>
      <c r="D44" s="34"/>
      <c r="E44" s="35"/>
      <c r="F44" s="35"/>
      <c r="G44" s="35"/>
      <c r="H44" s="35"/>
      <c r="I44" s="35"/>
      <c r="J44" s="35"/>
    </row>
    <row r="47" spans="1:16">
      <c r="A47" s="235" t="s">
        <v>63</v>
      </c>
      <c r="B47" s="235"/>
      <c r="C47" s="237"/>
      <c r="D47" s="237"/>
      <c r="E47" s="238" t="s">
        <v>36</v>
      </c>
      <c r="F47" s="238"/>
      <c r="G47" s="238"/>
      <c r="H47" s="238"/>
      <c r="I47" s="238"/>
      <c r="J47" s="238"/>
    </row>
    <row r="48" spans="1:16" ht="38.25">
      <c r="A48" s="27" t="s">
        <v>64</v>
      </c>
      <c r="B48" s="28" t="s">
        <v>265</v>
      </c>
      <c r="C48" s="28" t="s">
        <v>39</v>
      </c>
      <c r="D48" s="28" t="s">
        <v>65</v>
      </c>
      <c r="E48" s="40" t="s">
        <v>40</v>
      </c>
      <c r="F48" s="40" t="s">
        <v>41</v>
      </c>
      <c r="G48" s="40" t="s">
        <v>42</v>
      </c>
      <c r="H48" s="40" t="s">
        <v>43</v>
      </c>
      <c r="I48" s="40" t="s">
        <v>44</v>
      </c>
      <c r="J48" s="40" t="s">
        <v>45</v>
      </c>
    </row>
    <row r="49" spans="1:16">
      <c r="A49" s="31" t="s">
        <v>46</v>
      </c>
      <c r="B49" s="30"/>
      <c r="C49" s="30"/>
      <c r="D49" s="30"/>
      <c r="E49" s="42"/>
      <c r="F49" s="42"/>
      <c r="G49" s="42"/>
      <c r="H49" s="42"/>
      <c r="I49" s="39"/>
      <c r="J49" s="40"/>
    </row>
    <row r="50" spans="1:16">
      <c r="A50" s="33" t="s">
        <v>47</v>
      </c>
      <c r="B50" s="53">
        <v>35</v>
      </c>
      <c r="C50" s="34">
        <v>70932</v>
      </c>
      <c r="D50" s="34">
        <v>126826</v>
      </c>
      <c r="E50" s="37">
        <v>0.56000000000000005</v>
      </c>
      <c r="F50" s="37">
        <v>0.28999999999999998</v>
      </c>
      <c r="G50" s="37">
        <v>0.39</v>
      </c>
      <c r="H50" s="37">
        <v>0.51</v>
      </c>
      <c r="I50" s="37">
        <v>0.78</v>
      </c>
      <c r="J50" s="37">
        <v>0.83</v>
      </c>
      <c r="K50" s="1"/>
      <c r="L50" s="1"/>
      <c r="M50" s="1"/>
      <c r="N50" s="1"/>
      <c r="O50" s="1"/>
      <c r="P50" s="1"/>
    </row>
    <row r="51" spans="1:16">
      <c r="A51" s="33" t="s">
        <v>48</v>
      </c>
      <c r="B51" s="53">
        <v>228</v>
      </c>
      <c r="C51" s="34">
        <v>436409</v>
      </c>
      <c r="D51" s="34">
        <v>1096749</v>
      </c>
      <c r="E51" s="37">
        <v>0.4</v>
      </c>
      <c r="F51" s="37">
        <v>0.18</v>
      </c>
      <c r="G51" s="37">
        <v>0.27</v>
      </c>
      <c r="H51" s="37">
        <v>0.39</v>
      </c>
      <c r="I51" s="37">
        <v>0.52</v>
      </c>
      <c r="J51" s="37">
        <v>0.61</v>
      </c>
      <c r="K51" s="1"/>
      <c r="L51" s="1"/>
      <c r="M51" s="1"/>
      <c r="N51" s="1"/>
      <c r="O51" s="1"/>
      <c r="P51" s="1"/>
    </row>
    <row r="52" spans="1:16" ht="25.5">
      <c r="A52" s="44" t="s">
        <v>57</v>
      </c>
      <c r="B52" s="53">
        <v>125</v>
      </c>
      <c r="C52" s="34">
        <v>549088</v>
      </c>
      <c r="D52" s="34">
        <v>898028</v>
      </c>
      <c r="E52" s="37">
        <v>0.61</v>
      </c>
      <c r="F52" s="37">
        <v>0.4</v>
      </c>
      <c r="G52" s="37">
        <v>0.54</v>
      </c>
      <c r="H52" s="37">
        <v>0.62</v>
      </c>
      <c r="I52" s="37">
        <v>0.73</v>
      </c>
      <c r="J52" s="37">
        <v>0.79</v>
      </c>
      <c r="K52" s="1"/>
      <c r="L52" s="1"/>
      <c r="M52" s="1"/>
      <c r="N52" s="1"/>
      <c r="O52" s="1"/>
      <c r="P52" s="1"/>
    </row>
    <row r="53" spans="1:16" ht="25.5">
      <c r="A53" s="44" t="s">
        <v>58</v>
      </c>
      <c r="B53" s="53">
        <v>153</v>
      </c>
      <c r="C53" s="34">
        <v>362388</v>
      </c>
      <c r="D53" s="34">
        <v>801740</v>
      </c>
      <c r="E53" s="37">
        <v>0.45</v>
      </c>
      <c r="F53" s="37">
        <v>0.14000000000000001</v>
      </c>
      <c r="G53" s="37">
        <v>0.23</v>
      </c>
      <c r="H53" s="37">
        <v>0.44</v>
      </c>
      <c r="I53" s="37">
        <v>0.56999999999999995</v>
      </c>
      <c r="J53" s="37">
        <v>0.69</v>
      </c>
      <c r="K53" s="1"/>
      <c r="L53" s="1"/>
      <c r="M53" s="1"/>
      <c r="N53" s="1"/>
      <c r="O53" s="1"/>
      <c r="P53" s="1"/>
    </row>
    <row r="54" spans="1:16" ht="25.5">
      <c r="A54" s="44" t="s">
        <v>59</v>
      </c>
      <c r="B54" s="53">
        <v>182</v>
      </c>
      <c r="C54" s="34">
        <v>699300</v>
      </c>
      <c r="D54" s="34">
        <v>1178614</v>
      </c>
      <c r="E54" s="37">
        <v>0.59</v>
      </c>
      <c r="F54" s="37">
        <v>0.32</v>
      </c>
      <c r="G54" s="37">
        <v>0.47</v>
      </c>
      <c r="H54" s="37">
        <v>0.57999999999999996</v>
      </c>
      <c r="I54" s="37">
        <v>0.71</v>
      </c>
      <c r="J54" s="37">
        <v>0.76</v>
      </c>
      <c r="K54" s="1"/>
      <c r="L54" s="1"/>
      <c r="M54" s="1"/>
      <c r="N54" s="1"/>
      <c r="O54" s="1"/>
      <c r="P54" s="1"/>
    </row>
    <row r="55" spans="1:16" ht="25.5">
      <c r="A55" s="44" t="s">
        <v>60</v>
      </c>
      <c r="B55" s="53" t="s">
        <v>111</v>
      </c>
      <c r="C55" s="34">
        <v>755437</v>
      </c>
      <c r="D55" s="34">
        <v>1940436</v>
      </c>
      <c r="E55" s="37">
        <v>0.39</v>
      </c>
      <c r="F55" s="37">
        <v>0.11</v>
      </c>
      <c r="G55" s="37">
        <v>0.2</v>
      </c>
      <c r="H55" s="37">
        <v>0.34</v>
      </c>
      <c r="I55" s="37">
        <v>0.5</v>
      </c>
      <c r="J55" s="37">
        <v>0.63</v>
      </c>
      <c r="K55" s="1"/>
      <c r="L55" s="1"/>
      <c r="M55" s="1"/>
      <c r="N55" s="1"/>
      <c r="O55" s="1"/>
      <c r="P55" s="1"/>
    </row>
    <row r="56" spans="1:16" ht="25.5">
      <c r="A56" s="44" t="s">
        <v>61</v>
      </c>
      <c r="B56" s="53">
        <v>280</v>
      </c>
      <c r="C56" s="34">
        <v>986982</v>
      </c>
      <c r="D56" s="34">
        <v>1954008</v>
      </c>
      <c r="E56" s="37">
        <v>0.51</v>
      </c>
      <c r="F56" s="37">
        <v>0.28000000000000003</v>
      </c>
      <c r="G56" s="37">
        <v>0.4</v>
      </c>
      <c r="H56" s="37">
        <v>0.52</v>
      </c>
      <c r="I56" s="37">
        <v>0.61</v>
      </c>
      <c r="J56" s="37">
        <v>0.7</v>
      </c>
      <c r="K56" s="1"/>
      <c r="L56" s="1"/>
      <c r="M56" s="1"/>
      <c r="N56" s="1"/>
      <c r="O56" s="1"/>
      <c r="P56" s="1"/>
    </row>
    <row r="57" spans="1:16">
      <c r="A57" s="33" t="s">
        <v>53</v>
      </c>
      <c r="B57" s="53">
        <v>24</v>
      </c>
      <c r="C57" s="34">
        <v>45153</v>
      </c>
      <c r="D57" s="34">
        <v>100840</v>
      </c>
      <c r="E57" s="37">
        <v>0.45</v>
      </c>
      <c r="F57" s="37">
        <v>0.19</v>
      </c>
      <c r="G57" s="37">
        <v>0.28999999999999998</v>
      </c>
      <c r="H57" s="37">
        <v>0.44</v>
      </c>
      <c r="I57" s="37">
        <v>0.56000000000000005</v>
      </c>
      <c r="J57" s="37">
        <v>0.67</v>
      </c>
      <c r="K57" s="1"/>
      <c r="L57" s="1"/>
      <c r="M57" s="1"/>
      <c r="N57" s="1"/>
      <c r="O57" s="1"/>
      <c r="P57" s="1"/>
    </row>
    <row r="58" spans="1:16">
      <c r="A58" s="33" t="s">
        <v>54</v>
      </c>
      <c r="B58" s="53">
        <v>72</v>
      </c>
      <c r="C58" s="34">
        <v>160879</v>
      </c>
      <c r="D58" s="34">
        <v>362881</v>
      </c>
      <c r="E58" s="37">
        <v>0.44</v>
      </c>
      <c r="F58" s="37">
        <v>0.28000000000000003</v>
      </c>
      <c r="G58" s="37">
        <v>0.36</v>
      </c>
      <c r="H58" s="37">
        <v>0.44</v>
      </c>
      <c r="I58" s="37">
        <v>0.56999999999999995</v>
      </c>
      <c r="J58" s="37">
        <v>0.66</v>
      </c>
      <c r="K58" s="1"/>
      <c r="L58" s="1"/>
      <c r="M58" s="1"/>
      <c r="N58" s="1"/>
      <c r="O58" s="1"/>
      <c r="P58" s="1"/>
    </row>
    <row r="59" spans="1:16">
      <c r="A59" s="33" t="s">
        <v>50</v>
      </c>
      <c r="B59" s="53">
        <v>18</v>
      </c>
      <c r="C59" s="34">
        <v>58626</v>
      </c>
      <c r="D59" s="34">
        <v>95130</v>
      </c>
      <c r="E59" s="37">
        <v>0.62</v>
      </c>
      <c r="F59" s="38"/>
      <c r="G59" s="38"/>
      <c r="H59" s="38"/>
      <c r="I59" s="38"/>
      <c r="J59" s="38"/>
      <c r="K59" s="1"/>
      <c r="L59" s="1"/>
      <c r="M59"/>
      <c r="N59"/>
      <c r="O59"/>
      <c r="P59"/>
    </row>
    <row r="60" spans="1:16">
      <c r="A60" s="33" t="s">
        <v>52</v>
      </c>
      <c r="B60" s="53">
        <v>16</v>
      </c>
      <c r="C60" s="34">
        <v>17321</v>
      </c>
      <c r="D60" s="34">
        <v>43797</v>
      </c>
      <c r="E60" s="37">
        <v>0.4</v>
      </c>
      <c r="F60" s="38"/>
      <c r="G60" s="38"/>
      <c r="H60" s="38"/>
      <c r="I60" s="38"/>
      <c r="J60" s="38"/>
      <c r="K60" s="1"/>
      <c r="L60" s="1"/>
      <c r="M60"/>
      <c r="N60"/>
      <c r="O60"/>
      <c r="P60"/>
    </row>
    <row r="61" spans="1:16">
      <c r="A61" s="33" t="s">
        <v>51</v>
      </c>
      <c r="B61" s="53">
        <v>129</v>
      </c>
      <c r="C61" s="34">
        <v>314306</v>
      </c>
      <c r="D61" s="34">
        <v>655402</v>
      </c>
      <c r="E61" s="37">
        <v>0.48</v>
      </c>
      <c r="F61" s="37">
        <v>0.18</v>
      </c>
      <c r="G61" s="37">
        <v>0.28999999999999998</v>
      </c>
      <c r="H61" s="37">
        <v>0.42</v>
      </c>
      <c r="I61" s="37">
        <v>0.54</v>
      </c>
      <c r="J61" s="37">
        <v>0.65</v>
      </c>
      <c r="K61" s="1"/>
      <c r="L61" s="1"/>
      <c r="M61" s="1"/>
      <c r="N61" s="1"/>
      <c r="O61" s="1"/>
      <c r="P61" s="1"/>
    </row>
    <row r="62" spans="1:16">
      <c r="A62" s="33" t="s">
        <v>70</v>
      </c>
      <c r="B62" s="53">
        <v>8</v>
      </c>
      <c r="C62" s="34">
        <v>17223</v>
      </c>
      <c r="D62" s="34">
        <v>29520</v>
      </c>
      <c r="E62" s="37">
        <v>0.57999999999999996</v>
      </c>
      <c r="F62" s="38"/>
      <c r="G62" s="38"/>
      <c r="H62" s="38"/>
      <c r="I62" s="38"/>
      <c r="J62" s="38"/>
      <c r="K62" s="1"/>
      <c r="L62" s="1"/>
      <c r="M62"/>
      <c r="N62"/>
      <c r="O62"/>
      <c r="P62"/>
    </row>
    <row r="63" spans="1:16">
      <c r="A63" s="33" t="s">
        <v>55</v>
      </c>
      <c r="B63" s="53">
        <v>208</v>
      </c>
      <c r="C63" s="34">
        <v>729989</v>
      </c>
      <c r="D63" s="34">
        <v>1230430</v>
      </c>
      <c r="E63" s="37">
        <v>0.59</v>
      </c>
      <c r="F63" s="37">
        <v>0.35</v>
      </c>
      <c r="G63" s="37">
        <v>0.51</v>
      </c>
      <c r="H63" s="37">
        <v>0.62</v>
      </c>
      <c r="I63" s="37">
        <v>0.7</v>
      </c>
      <c r="J63" s="37">
        <v>0.77</v>
      </c>
      <c r="K63" s="1"/>
      <c r="L63" s="1"/>
      <c r="M63" s="1"/>
      <c r="N63" s="1"/>
      <c r="O63" s="1"/>
      <c r="P63" s="1"/>
    </row>
    <row r="64" spans="1:16">
      <c r="A64" s="33" t="s">
        <v>49</v>
      </c>
      <c r="B64" s="53">
        <v>203</v>
      </c>
      <c r="C64" s="34">
        <v>632769</v>
      </c>
      <c r="D64" s="34">
        <v>893084</v>
      </c>
      <c r="E64" s="37">
        <v>0.71</v>
      </c>
      <c r="F64" s="37">
        <v>0.45</v>
      </c>
      <c r="G64" s="37">
        <v>0.57999999999999996</v>
      </c>
      <c r="H64" s="37">
        <v>0.73</v>
      </c>
      <c r="I64" s="37">
        <v>0.84</v>
      </c>
      <c r="J64" s="37">
        <v>0.92</v>
      </c>
      <c r="K64" s="1"/>
      <c r="L64" s="1"/>
      <c r="M64" s="1"/>
      <c r="N64" s="1"/>
      <c r="O64" s="1"/>
      <c r="P64" s="1"/>
    </row>
    <row r="65" spans="1:16">
      <c r="A65" s="33" t="s">
        <v>56</v>
      </c>
      <c r="B65" s="53">
        <v>62</v>
      </c>
      <c r="C65" s="34">
        <v>224864</v>
      </c>
      <c r="D65" s="34">
        <v>354494</v>
      </c>
      <c r="E65" s="37">
        <v>0.63</v>
      </c>
      <c r="F65" s="37">
        <v>0.41</v>
      </c>
      <c r="G65" s="37">
        <v>0.54</v>
      </c>
      <c r="H65" s="37">
        <v>0.62</v>
      </c>
      <c r="I65" s="37">
        <v>0.69</v>
      </c>
      <c r="J65" s="37">
        <v>0.77</v>
      </c>
      <c r="K65" s="1"/>
      <c r="L65" s="1"/>
      <c r="M65" s="1"/>
      <c r="N65" s="1"/>
      <c r="O65" s="1"/>
      <c r="P65" s="1"/>
    </row>
    <row r="66" spans="1:16">
      <c r="A66" s="32" t="s">
        <v>71</v>
      </c>
      <c r="B66" s="53"/>
      <c r="E66" s="38"/>
      <c r="F66" s="38"/>
      <c r="G66" s="38"/>
      <c r="H66" s="38"/>
      <c r="I66" s="38"/>
      <c r="J66" s="38"/>
      <c r="K66" s="1"/>
      <c r="L66" s="1"/>
      <c r="M66"/>
      <c r="N66"/>
      <c r="O66"/>
      <c r="P66"/>
    </row>
    <row r="67" spans="1:16">
      <c r="A67" s="33" t="s">
        <v>1</v>
      </c>
      <c r="B67" s="53" t="s">
        <v>112</v>
      </c>
      <c r="C67" s="34">
        <v>141374</v>
      </c>
      <c r="D67" s="34">
        <v>793149</v>
      </c>
      <c r="E67" s="37">
        <v>0.18</v>
      </c>
      <c r="F67" s="37">
        <v>0.05</v>
      </c>
      <c r="G67" s="37">
        <v>0.08</v>
      </c>
      <c r="H67" s="37">
        <v>0.13</v>
      </c>
      <c r="I67" s="37">
        <v>0.26</v>
      </c>
      <c r="J67" s="37">
        <v>0.39</v>
      </c>
      <c r="K67" s="1"/>
      <c r="L67" s="1"/>
      <c r="M67" s="1"/>
      <c r="N67" s="1"/>
      <c r="O67" s="1"/>
      <c r="P67" s="1"/>
    </row>
    <row r="68" spans="1:16">
      <c r="A68" s="61" t="s">
        <v>82</v>
      </c>
      <c r="B68" s="53" t="s">
        <v>113</v>
      </c>
      <c r="C68" s="34">
        <v>1803</v>
      </c>
      <c r="D68" s="34">
        <v>83545</v>
      </c>
      <c r="E68" s="37">
        <v>0.02</v>
      </c>
      <c r="F68" s="37">
        <v>0.01</v>
      </c>
      <c r="G68" s="37">
        <v>0.01</v>
      </c>
      <c r="H68" s="37">
        <v>0.02</v>
      </c>
      <c r="I68" s="37">
        <v>0.04</v>
      </c>
      <c r="J68" s="37">
        <v>0.05</v>
      </c>
      <c r="K68" s="1"/>
      <c r="L68" s="1"/>
      <c r="M68" s="1"/>
      <c r="N68" s="1"/>
      <c r="O68" s="1"/>
      <c r="P68" s="1"/>
    </row>
    <row r="69" spans="1:16">
      <c r="A69" s="33" t="s">
        <v>73</v>
      </c>
      <c r="B69" s="53">
        <v>5</v>
      </c>
      <c r="C69" s="34">
        <v>16902</v>
      </c>
      <c r="D69" s="34">
        <v>57237</v>
      </c>
      <c r="E69" s="37">
        <v>0.3</v>
      </c>
      <c r="F69" s="38"/>
      <c r="G69" s="38"/>
      <c r="H69" s="38"/>
      <c r="I69" s="38"/>
      <c r="J69" s="38"/>
      <c r="K69" s="1"/>
      <c r="L69" s="1"/>
      <c r="M69"/>
      <c r="N69"/>
      <c r="O69"/>
      <c r="P69"/>
    </row>
    <row r="70" spans="1:16">
      <c r="A70" s="33" t="s">
        <v>72</v>
      </c>
      <c r="B70" s="53">
        <v>5</v>
      </c>
      <c r="C70" s="34">
        <v>2674</v>
      </c>
      <c r="D70" s="34">
        <v>18567</v>
      </c>
      <c r="E70" s="37">
        <v>0.14000000000000001</v>
      </c>
      <c r="F70" s="38"/>
      <c r="G70" s="38"/>
      <c r="H70" s="38"/>
      <c r="I70" s="38"/>
      <c r="J70" s="38"/>
      <c r="K70" s="1"/>
      <c r="L70" s="1"/>
      <c r="M70"/>
      <c r="N70"/>
      <c r="O70"/>
      <c r="P70"/>
    </row>
    <row r="71" spans="1:16">
      <c r="A71" s="33" t="s">
        <v>74</v>
      </c>
      <c r="B71" s="53" t="s">
        <v>114</v>
      </c>
      <c r="C71" s="34">
        <v>5694</v>
      </c>
      <c r="D71" s="34">
        <v>60466</v>
      </c>
      <c r="E71" s="37">
        <v>0.09</v>
      </c>
      <c r="F71" s="38"/>
      <c r="G71" s="38"/>
      <c r="H71" s="38"/>
      <c r="I71" s="38"/>
      <c r="J71" s="38"/>
      <c r="K71" s="1"/>
      <c r="L71" s="1"/>
      <c r="M71"/>
      <c r="N71"/>
      <c r="O71"/>
      <c r="P71"/>
    </row>
    <row r="72" spans="1:16">
      <c r="A72" s="33" t="s">
        <v>62</v>
      </c>
      <c r="B72" s="53" t="s">
        <v>115</v>
      </c>
      <c r="C72" s="34">
        <v>255</v>
      </c>
      <c r="D72" s="34">
        <v>9546</v>
      </c>
      <c r="E72" s="37">
        <v>0.03</v>
      </c>
      <c r="F72" s="38"/>
      <c r="G72" s="38"/>
      <c r="H72" s="38"/>
      <c r="I72" s="38"/>
      <c r="J72" s="38"/>
      <c r="K72" s="1"/>
      <c r="L72" s="1"/>
      <c r="M72"/>
      <c r="N72"/>
      <c r="O72"/>
      <c r="P72"/>
    </row>
    <row r="73" spans="1:16">
      <c r="A73" s="33" t="s">
        <v>81</v>
      </c>
      <c r="B73" s="53" t="s">
        <v>116</v>
      </c>
      <c r="C73" s="34">
        <v>555</v>
      </c>
      <c r="D73" s="34">
        <v>16346</v>
      </c>
      <c r="E73" s="37">
        <v>0.03</v>
      </c>
      <c r="F73" s="37">
        <v>0</v>
      </c>
      <c r="G73" s="37">
        <v>0.01</v>
      </c>
      <c r="H73" s="37">
        <v>0.02</v>
      </c>
      <c r="I73" s="37">
        <v>0.03</v>
      </c>
      <c r="J73" s="37">
        <v>0.12</v>
      </c>
      <c r="K73" s="1"/>
      <c r="L73" s="1"/>
      <c r="M73" s="1"/>
      <c r="N73" s="1"/>
      <c r="O73" s="1"/>
      <c r="P73" s="1"/>
    </row>
    <row r="74" spans="1:16">
      <c r="A74" s="61" t="s">
        <v>589</v>
      </c>
      <c r="B74" s="53" t="s">
        <v>120</v>
      </c>
      <c r="C74" s="34">
        <v>537</v>
      </c>
      <c r="D74" s="34">
        <v>5225</v>
      </c>
      <c r="E74" s="37">
        <v>0.1</v>
      </c>
      <c r="F74" s="38"/>
      <c r="G74" s="38"/>
      <c r="H74" s="38"/>
      <c r="I74" s="38"/>
      <c r="J74" s="38"/>
      <c r="K74" s="1"/>
      <c r="L74" s="1"/>
      <c r="M74"/>
      <c r="N74"/>
      <c r="O74"/>
      <c r="P74"/>
    </row>
    <row r="75" spans="1:16">
      <c r="A75" s="61" t="s">
        <v>588</v>
      </c>
      <c r="B75" s="53">
        <v>5</v>
      </c>
      <c r="C75" s="34">
        <v>979</v>
      </c>
      <c r="D75" s="34">
        <v>3972</v>
      </c>
      <c r="E75" s="37">
        <v>0.25</v>
      </c>
      <c r="F75" s="38"/>
      <c r="G75" s="38"/>
      <c r="H75" s="38"/>
      <c r="I75" s="38"/>
      <c r="J75" s="38"/>
      <c r="K75" s="1"/>
      <c r="L75" s="1"/>
      <c r="M75"/>
      <c r="N75"/>
      <c r="O75"/>
      <c r="P75"/>
    </row>
    <row r="76" spans="1:16">
      <c r="A76" s="33" t="s">
        <v>68</v>
      </c>
      <c r="B76" s="53" t="s">
        <v>117</v>
      </c>
      <c r="C76" s="34">
        <v>278221</v>
      </c>
      <c r="D76" s="34">
        <v>1408507</v>
      </c>
      <c r="E76" s="37">
        <v>0.2</v>
      </c>
      <c r="F76" s="37">
        <v>0.06</v>
      </c>
      <c r="G76" s="37">
        <v>0.09</v>
      </c>
      <c r="H76" s="37">
        <v>0.17</v>
      </c>
      <c r="I76" s="37">
        <v>0.24</v>
      </c>
      <c r="J76" s="37">
        <v>0.34</v>
      </c>
      <c r="K76" s="1"/>
      <c r="L76" s="1"/>
      <c r="M76" s="1"/>
      <c r="N76" s="1"/>
      <c r="O76" s="1"/>
      <c r="P76" s="1"/>
    </row>
    <row r="77" spans="1:16">
      <c r="A77" s="33" t="s">
        <v>69</v>
      </c>
      <c r="B77" s="53" t="s">
        <v>118</v>
      </c>
      <c r="C77" s="34">
        <v>618196</v>
      </c>
      <c r="D77" s="34">
        <v>3839045</v>
      </c>
      <c r="E77" s="37">
        <v>0.16</v>
      </c>
      <c r="F77" s="37">
        <v>0.04</v>
      </c>
      <c r="G77" s="37">
        <v>7.0000000000000007E-2</v>
      </c>
      <c r="H77" s="37">
        <v>0.11</v>
      </c>
      <c r="I77" s="37">
        <v>0.18</v>
      </c>
      <c r="J77" s="37">
        <v>0.26</v>
      </c>
      <c r="K77" s="1"/>
      <c r="L77" s="1"/>
      <c r="M77" s="1"/>
      <c r="N77" s="1"/>
      <c r="O77" s="1"/>
      <c r="P77" s="1"/>
    </row>
    <row r="78" spans="1:16">
      <c r="A78" s="33" t="s">
        <v>590</v>
      </c>
      <c r="B78" s="53">
        <v>12</v>
      </c>
      <c r="C78" s="34">
        <v>10723</v>
      </c>
      <c r="D78" s="34">
        <v>69343</v>
      </c>
      <c r="E78" s="37">
        <v>0.15</v>
      </c>
      <c r="F78" s="38"/>
      <c r="G78" s="38"/>
      <c r="H78" s="38"/>
      <c r="I78" s="38"/>
      <c r="J78" s="38"/>
      <c r="K78" s="1"/>
      <c r="L78" s="1"/>
      <c r="M78"/>
      <c r="N78"/>
      <c r="O78"/>
      <c r="P78"/>
    </row>
    <row r="79" spans="1:16">
      <c r="A79" s="33" t="s">
        <v>54</v>
      </c>
      <c r="B79" s="53">
        <v>15</v>
      </c>
      <c r="C79" s="34">
        <v>13866</v>
      </c>
      <c r="D79" s="34">
        <v>83780</v>
      </c>
      <c r="E79" s="37">
        <v>0.17</v>
      </c>
      <c r="F79" s="38"/>
      <c r="G79" s="38"/>
      <c r="H79" s="38"/>
      <c r="I79" s="38"/>
      <c r="J79" s="38"/>
      <c r="K79" s="1"/>
      <c r="L79" s="1"/>
      <c r="M79"/>
      <c r="N79"/>
      <c r="O79"/>
      <c r="P79"/>
    </row>
    <row r="80" spans="1:16">
      <c r="A80" s="33" t="s">
        <v>76</v>
      </c>
      <c r="B80" s="53" t="s">
        <v>121</v>
      </c>
      <c r="C80" s="34">
        <v>40425</v>
      </c>
      <c r="D80" s="34">
        <v>343273</v>
      </c>
      <c r="E80" s="37">
        <v>0.12</v>
      </c>
      <c r="F80" s="37">
        <v>0.03</v>
      </c>
      <c r="G80" s="37">
        <v>0.05</v>
      </c>
      <c r="H80" s="37">
        <v>0.06</v>
      </c>
      <c r="I80" s="37">
        <v>0.1</v>
      </c>
      <c r="J80" s="37">
        <v>0.17</v>
      </c>
      <c r="K80" s="1"/>
      <c r="L80" s="1"/>
      <c r="M80" s="1"/>
      <c r="N80" s="1"/>
      <c r="O80" s="1"/>
      <c r="P80" s="1"/>
    </row>
    <row r="81" spans="1:16">
      <c r="A81" s="33" t="s">
        <v>52</v>
      </c>
      <c r="B81" s="53">
        <v>12</v>
      </c>
      <c r="C81" s="34">
        <v>10232</v>
      </c>
      <c r="D81" s="34">
        <v>59826</v>
      </c>
      <c r="E81" s="37">
        <v>0.2</v>
      </c>
      <c r="F81" s="38">
        <v>0.02</v>
      </c>
      <c r="G81" s="38">
        <v>0.03</v>
      </c>
      <c r="H81" s="38">
        <v>0.06</v>
      </c>
      <c r="I81" s="38">
        <v>0.14000000000000001</v>
      </c>
      <c r="J81" s="38">
        <v>0.26</v>
      </c>
      <c r="K81" s="1"/>
      <c r="L81" s="1"/>
      <c r="M81"/>
      <c r="N81"/>
      <c r="O81"/>
      <c r="P81"/>
    </row>
    <row r="82" spans="1:16">
      <c r="A82" s="33" t="s">
        <v>591</v>
      </c>
      <c r="B82" s="53" t="s">
        <v>119</v>
      </c>
      <c r="C82" s="34">
        <v>32581</v>
      </c>
      <c r="D82" s="34">
        <v>165571</v>
      </c>
      <c r="E82" s="37">
        <v>0.17</v>
      </c>
      <c r="F82" s="37"/>
      <c r="G82" s="37"/>
      <c r="H82" s="37"/>
      <c r="I82" s="37"/>
      <c r="J82" s="37"/>
      <c r="K82" s="1"/>
      <c r="L82" s="1"/>
      <c r="M82" s="1"/>
      <c r="N82" s="1"/>
      <c r="O82" s="1"/>
      <c r="P82" s="1"/>
    </row>
    <row r="83" spans="1:16">
      <c r="A83" s="33" t="s">
        <v>77</v>
      </c>
      <c r="B83" s="53" t="s">
        <v>122</v>
      </c>
      <c r="C83" s="34">
        <v>943</v>
      </c>
      <c r="D83" s="34">
        <v>67780</v>
      </c>
      <c r="E83" s="37">
        <v>0.01</v>
      </c>
      <c r="F83" s="37">
        <v>0</v>
      </c>
      <c r="G83" s="37">
        <v>0.01</v>
      </c>
      <c r="H83" s="37">
        <v>0.01</v>
      </c>
      <c r="I83" s="37">
        <v>0.02</v>
      </c>
      <c r="J83" s="37">
        <v>0.03</v>
      </c>
      <c r="K83" s="1"/>
      <c r="L83" s="1"/>
      <c r="M83" s="1"/>
      <c r="N83" s="1"/>
      <c r="O83" s="1"/>
      <c r="P83" s="1"/>
    </row>
    <row r="84" spans="1:16">
      <c r="A84" s="33" t="s">
        <v>79</v>
      </c>
      <c r="B84" s="53" t="s">
        <v>123</v>
      </c>
      <c r="C84" s="34">
        <v>47052</v>
      </c>
      <c r="D84" s="34">
        <v>570671</v>
      </c>
      <c r="E84" s="37">
        <v>0.08</v>
      </c>
      <c r="F84" s="37">
        <v>0.03</v>
      </c>
      <c r="G84" s="37">
        <v>0.05</v>
      </c>
      <c r="H84" s="37">
        <v>0.08</v>
      </c>
      <c r="I84" s="37">
        <v>0.11</v>
      </c>
      <c r="J84" s="37">
        <v>0.17</v>
      </c>
      <c r="K84" s="1"/>
      <c r="L84" s="1"/>
      <c r="M84" s="1"/>
      <c r="N84" s="1"/>
      <c r="O84" s="1"/>
      <c r="P84" s="1"/>
    </row>
    <row r="85" spans="1:16">
      <c r="A85" s="33" t="s">
        <v>55</v>
      </c>
      <c r="B85" s="53">
        <v>93</v>
      </c>
      <c r="C85" s="34">
        <v>132336</v>
      </c>
      <c r="D85" s="34">
        <v>664399</v>
      </c>
      <c r="E85" s="37">
        <v>0.2</v>
      </c>
      <c r="F85" s="37">
        <v>0.05</v>
      </c>
      <c r="G85" s="37">
        <v>0.1</v>
      </c>
      <c r="H85" s="37">
        <v>0.16</v>
      </c>
      <c r="I85" s="37">
        <v>0.24</v>
      </c>
      <c r="J85" s="37">
        <v>0.32</v>
      </c>
      <c r="K85" s="1"/>
      <c r="L85" s="1"/>
      <c r="M85" s="1"/>
      <c r="N85" s="1"/>
      <c r="O85" s="1"/>
      <c r="P85" s="1"/>
    </row>
    <row r="86" spans="1:16">
      <c r="A86" s="33" t="s">
        <v>80</v>
      </c>
      <c r="B86" s="53">
        <v>8</v>
      </c>
      <c r="C86" s="34">
        <v>11345</v>
      </c>
      <c r="D86" s="34">
        <v>50079</v>
      </c>
      <c r="E86" s="37">
        <v>0.23</v>
      </c>
      <c r="F86" s="38"/>
      <c r="G86" s="38"/>
      <c r="H86" s="38"/>
      <c r="I86" s="38"/>
      <c r="J86" s="38"/>
      <c r="K86" s="1"/>
      <c r="L86" s="1"/>
      <c r="M86"/>
      <c r="N86"/>
      <c r="O86"/>
      <c r="P86"/>
    </row>
    <row r="87" spans="1:16">
      <c r="A87" s="61"/>
      <c r="B87" s="53"/>
      <c r="C87" s="34"/>
      <c r="D87" s="34"/>
      <c r="E87" s="37"/>
      <c r="F87" s="38"/>
      <c r="G87" s="38"/>
      <c r="H87" s="38"/>
      <c r="I87" s="38"/>
      <c r="J87" s="38"/>
      <c r="K87" s="1"/>
      <c r="L87" s="1"/>
      <c r="M87"/>
      <c r="N87"/>
      <c r="O87"/>
      <c r="P87"/>
    </row>
    <row r="88" spans="1:16">
      <c r="A88" s="32" t="s">
        <v>83</v>
      </c>
      <c r="B88" s="53"/>
      <c r="E88" s="38"/>
      <c r="F88" s="38"/>
      <c r="G88" s="38"/>
      <c r="H88" s="38"/>
      <c r="I88" s="38"/>
      <c r="J88" s="38"/>
      <c r="K88" s="1"/>
      <c r="L88" s="1"/>
      <c r="M88"/>
      <c r="N88"/>
      <c r="O88"/>
      <c r="P88"/>
    </row>
    <row r="89" spans="1:16">
      <c r="A89" s="33" t="s">
        <v>84</v>
      </c>
      <c r="B89" s="53">
        <v>9</v>
      </c>
      <c r="C89" s="34">
        <v>6030</v>
      </c>
      <c r="D89" s="34">
        <v>63417</v>
      </c>
      <c r="E89" s="37">
        <v>0.1</v>
      </c>
      <c r="F89" s="38"/>
      <c r="G89" s="38"/>
      <c r="H89" s="38"/>
      <c r="I89" s="38"/>
      <c r="J89" s="38"/>
      <c r="K89" s="1"/>
      <c r="L89" s="1"/>
      <c r="M89"/>
      <c r="N89"/>
      <c r="O89"/>
      <c r="P89"/>
    </row>
    <row r="91" spans="1:16">
      <c r="A91" s="241" t="s">
        <v>66</v>
      </c>
      <c r="B91" s="237"/>
      <c r="C91" s="237"/>
      <c r="D91" s="237"/>
      <c r="E91" s="242" t="s">
        <v>67</v>
      </c>
      <c r="F91" s="243"/>
      <c r="G91" s="243"/>
      <c r="H91" s="243"/>
      <c r="I91" s="243"/>
      <c r="J91" s="243"/>
    </row>
    <row r="92" spans="1:16">
      <c r="A92" s="237"/>
      <c r="B92" s="237"/>
      <c r="C92" s="237"/>
      <c r="D92" s="237"/>
      <c r="E92" s="243"/>
      <c r="F92" s="243"/>
      <c r="G92" s="243"/>
      <c r="H92" s="243"/>
      <c r="I92" s="243"/>
      <c r="J92" s="243"/>
    </row>
    <row r="93" spans="1:16" ht="27" customHeight="1">
      <c r="A93" s="244" t="s">
        <v>593</v>
      </c>
      <c r="B93" s="245"/>
      <c r="C93" s="245"/>
      <c r="D93" s="245"/>
      <c r="E93" s="237"/>
      <c r="F93" s="237"/>
      <c r="G93" s="237"/>
      <c r="H93" s="237"/>
      <c r="I93" s="39"/>
      <c r="J93" s="39"/>
    </row>
    <row r="95" spans="1:16" ht="29.25" customHeight="1">
      <c r="A95" s="239" t="s">
        <v>592</v>
      </c>
      <c r="B95" s="240"/>
      <c r="C95" s="240"/>
      <c r="D95" s="240"/>
      <c r="E95" s="240"/>
      <c r="F95" s="240"/>
      <c r="G95" s="240"/>
      <c r="H95" s="240"/>
      <c r="I95" s="240"/>
      <c r="J95" s="240"/>
    </row>
    <row r="96" spans="1:16">
      <c r="A96" s="220" t="s">
        <v>587</v>
      </c>
    </row>
    <row r="98" spans="1:1">
      <c r="A98" s="293" t="s">
        <v>614</v>
      </c>
    </row>
  </sheetData>
  <mergeCells count="9">
    <mergeCell ref="A95:J95"/>
    <mergeCell ref="A91:D92"/>
    <mergeCell ref="E91:J92"/>
    <mergeCell ref="A93:H93"/>
    <mergeCell ref="A1:J1"/>
    <mergeCell ref="A2:E2"/>
    <mergeCell ref="F2:J2"/>
    <mergeCell ref="A47:D47"/>
    <mergeCell ref="E47:J47"/>
  </mergeCells>
  <phoneticPr fontId="10" type="noConversion"/>
  <pageMargins left="0.75" right="0.75" top="1" bottom="1" header="0.5" footer="0.5"/>
  <pageSetup scale="75" orientation="portrait" r:id="rId1"/>
  <headerFooter alignWithMargins="0">
    <oddHeader>&amp;A</oddHeader>
    <oddFooter>Page &amp;P</oddFooter>
  </headerFooter>
  <ignoredErrors>
    <ignoredError sqref="B4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U49"/>
  <sheetViews>
    <sheetView topLeftCell="A28" workbookViewId="0">
      <selection activeCell="A49" sqref="A49"/>
    </sheetView>
  </sheetViews>
  <sheetFormatPr defaultRowHeight="12.75"/>
  <cols>
    <col min="1" max="1" width="28.28515625" style="36" bestFit="1" customWidth="1"/>
    <col min="2" max="2" width="10.85546875" style="36" customWidth="1"/>
    <col min="3" max="3" width="11.140625" style="43" customWidth="1"/>
    <col min="4" max="4" width="11.5703125" style="43" customWidth="1"/>
    <col min="5" max="7" width="7.85546875" style="36" customWidth="1"/>
    <col min="8" max="8" width="9" style="36" customWidth="1"/>
    <col min="9" max="10" width="7.85546875" style="36" customWidth="1"/>
    <col min="11" max="16384" width="9.140625" style="36"/>
  </cols>
  <sheetData>
    <row r="1" spans="1:21" s="26" customFormat="1" ht="31.5" customHeight="1">
      <c r="A1" s="235" t="s">
        <v>594</v>
      </c>
      <c r="B1" s="235"/>
      <c r="C1" s="236"/>
      <c r="D1" s="236"/>
      <c r="E1" s="236"/>
      <c r="F1" s="236"/>
      <c r="G1" s="236"/>
      <c r="H1" s="236"/>
      <c r="I1" s="236"/>
      <c r="J1" s="236"/>
      <c r="K1" s="25"/>
      <c r="L1" s="25"/>
      <c r="M1" s="25"/>
      <c r="N1" s="25"/>
      <c r="U1" s="25"/>
    </row>
    <row r="2" spans="1:21" s="26" customFormat="1" ht="19.5" customHeight="1">
      <c r="A2" s="235" t="s">
        <v>266</v>
      </c>
      <c r="B2" s="235"/>
      <c r="C2" s="237"/>
      <c r="D2" s="237"/>
      <c r="E2" s="237"/>
      <c r="F2" s="238" t="s">
        <v>36</v>
      </c>
      <c r="G2" s="238"/>
      <c r="H2" s="238"/>
      <c r="I2" s="238"/>
      <c r="J2" s="238"/>
      <c r="K2" s="25"/>
      <c r="L2" s="25"/>
      <c r="M2" s="25"/>
      <c r="N2" s="25"/>
      <c r="U2" s="25"/>
    </row>
    <row r="3" spans="1:21" s="26" customFormat="1" ht="38.25">
      <c r="A3" s="27" t="s">
        <v>37</v>
      </c>
      <c r="B3" s="28" t="s">
        <v>265</v>
      </c>
      <c r="C3" s="28" t="s">
        <v>595</v>
      </c>
      <c r="D3" s="28" t="s">
        <v>596</v>
      </c>
      <c r="E3" s="40" t="s">
        <v>40</v>
      </c>
      <c r="F3" s="40" t="s">
        <v>41</v>
      </c>
      <c r="G3" s="40" t="s">
        <v>42</v>
      </c>
      <c r="H3" s="40" t="s">
        <v>43</v>
      </c>
      <c r="I3" s="40" t="s">
        <v>44</v>
      </c>
      <c r="J3" s="40" t="s">
        <v>45</v>
      </c>
      <c r="K3" s="29"/>
      <c r="L3" s="29"/>
      <c r="M3" s="29"/>
      <c r="N3" s="29"/>
      <c r="U3" s="29"/>
    </row>
    <row r="4" spans="1:21">
      <c r="A4" s="32" t="s">
        <v>137</v>
      </c>
      <c r="C4" s="34"/>
      <c r="D4" s="34"/>
      <c r="E4" s="33"/>
      <c r="F4" s="33"/>
      <c r="G4" s="33"/>
      <c r="H4" s="33"/>
      <c r="I4" s="33"/>
      <c r="J4" s="33"/>
      <c r="M4" s="33"/>
      <c r="N4" s="33"/>
      <c r="O4" s="33"/>
      <c r="P4" s="33"/>
      <c r="Q4" s="33"/>
      <c r="R4" s="33"/>
      <c r="S4" s="33"/>
      <c r="T4" s="33"/>
      <c r="U4" s="33"/>
    </row>
    <row r="5" spans="1:21">
      <c r="A5" s="33" t="s">
        <v>138</v>
      </c>
      <c r="B5" s="55">
        <v>21</v>
      </c>
      <c r="C5" s="34">
        <v>235</v>
      </c>
      <c r="D5" s="34">
        <v>60546</v>
      </c>
      <c r="E5" s="35">
        <v>3.9</v>
      </c>
      <c r="F5" s="35">
        <v>0</v>
      </c>
      <c r="G5" s="35">
        <v>0.5</v>
      </c>
      <c r="H5" s="35">
        <v>1.8</v>
      </c>
      <c r="I5" s="35">
        <v>4.7</v>
      </c>
      <c r="J5" s="35">
        <v>7.9</v>
      </c>
      <c r="K5" s="1"/>
      <c r="L5" s="1"/>
      <c r="M5" s="1"/>
      <c r="N5" s="1"/>
      <c r="O5" s="1"/>
      <c r="P5" s="1"/>
      <c r="S5" s="33"/>
      <c r="T5" s="33"/>
      <c r="U5" s="33"/>
    </row>
    <row r="6" spans="1:21">
      <c r="A6" s="33" t="s">
        <v>139</v>
      </c>
      <c r="B6" s="52">
        <v>41</v>
      </c>
      <c r="C6" s="34">
        <v>158</v>
      </c>
      <c r="D6" s="34">
        <v>95535</v>
      </c>
      <c r="E6" s="35">
        <v>1.7</v>
      </c>
      <c r="F6" s="35">
        <v>0</v>
      </c>
      <c r="G6" s="35">
        <v>0.1</v>
      </c>
      <c r="H6" s="35">
        <v>0.9</v>
      </c>
      <c r="I6" s="35">
        <v>2.5</v>
      </c>
      <c r="J6" s="35">
        <v>4.8</v>
      </c>
      <c r="K6" s="1"/>
      <c r="L6" s="1"/>
      <c r="M6" s="1"/>
      <c r="N6" s="1"/>
      <c r="O6" s="1"/>
      <c r="P6" s="1"/>
      <c r="S6" s="33"/>
      <c r="T6" s="33"/>
      <c r="U6" s="33"/>
    </row>
    <row r="7" spans="1:21">
      <c r="A7" s="33" t="s">
        <v>2</v>
      </c>
      <c r="B7" s="55" t="s">
        <v>133</v>
      </c>
      <c r="C7" s="34">
        <v>38</v>
      </c>
      <c r="D7" s="34">
        <v>23278</v>
      </c>
      <c r="E7" s="35">
        <v>1.6</v>
      </c>
      <c r="F7" s="35">
        <v>0</v>
      </c>
      <c r="G7" s="35">
        <v>0</v>
      </c>
      <c r="H7" s="35">
        <v>0</v>
      </c>
      <c r="I7" s="35">
        <v>4.3</v>
      </c>
      <c r="J7" s="35">
        <v>6.1</v>
      </c>
      <c r="K7" s="1"/>
      <c r="L7" s="1"/>
      <c r="M7" s="1"/>
      <c r="N7" s="1"/>
      <c r="O7" s="1"/>
      <c r="P7" s="1"/>
      <c r="S7" s="33"/>
      <c r="T7" s="33"/>
      <c r="U7" s="33"/>
    </row>
    <row r="8" spans="1:21">
      <c r="A8" s="33" t="s">
        <v>140</v>
      </c>
      <c r="B8" s="52">
        <v>7</v>
      </c>
      <c r="C8" s="34">
        <v>75</v>
      </c>
      <c r="D8" s="34">
        <v>32255</v>
      </c>
      <c r="E8" s="35">
        <v>2.2999999999999998</v>
      </c>
      <c r="F8" s="41"/>
      <c r="G8" s="41"/>
      <c r="H8" s="41"/>
      <c r="I8" s="41"/>
      <c r="J8" s="41"/>
      <c r="K8" s="1"/>
      <c r="L8"/>
      <c r="M8"/>
      <c r="N8"/>
      <c r="O8"/>
      <c r="P8"/>
      <c r="S8" s="33"/>
      <c r="T8" s="33"/>
      <c r="U8" s="33"/>
    </row>
    <row r="9" spans="1:21">
      <c r="A9" s="33" t="s">
        <v>141</v>
      </c>
      <c r="B9" s="52">
        <v>9</v>
      </c>
      <c r="C9" s="34">
        <v>11</v>
      </c>
      <c r="D9" s="34">
        <v>3953</v>
      </c>
      <c r="E9" s="35">
        <v>2.8</v>
      </c>
      <c r="F9" s="41"/>
      <c r="G9" s="41"/>
      <c r="H9" s="41"/>
      <c r="I9" s="41"/>
      <c r="J9" s="41"/>
      <c r="K9" s="1"/>
      <c r="L9"/>
      <c r="M9"/>
      <c r="N9"/>
      <c r="O9"/>
      <c r="P9"/>
      <c r="S9" s="33"/>
      <c r="T9" s="33"/>
      <c r="U9" s="33"/>
    </row>
    <row r="10" spans="1:21">
      <c r="F10" s="41"/>
      <c r="G10" s="41"/>
      <c r="H10" s="41"/>
      <c r="I10" s="41"/>
      <c r="J10" s="41"/>
    </row>
    <row r="11" spans="1:21">
      <c r="F11" s="41"/>
      <c r="G11" s="41"/>
      <c r="H11" s="41"/>
      <c r="I11" s="41"/>
      <c r="J11" s="41"/>
    </row>
    <row r="12" spans="1:21" s="26" customFormat="1" ht="19.5" customHeight="1">
      <c r="A12" s="235" t="s">
        <v>267</v>
      </c>
      <c r="B12" s="235"/>
      <c r="C12" s="237"/>
      <c r="D12" s="237"/>
      <c r="E12" s="237"/>
      <c r="F12" s="238" t="s">
        <v>36</v>
      </c>
      <c r="G12" s="238"/>
      <c r="H12" s="238"/>
      <c r="I12" s="238"/>
      <c r="J12" s="238"/>
      <c r="K12" s="25"/>
      <c r="L12" s="25"/>
      <c r="M12" s="25"/>
      <c r="N12" s="25"/>
      <c r="U12" s="25"/>
    </row>
    <row r="13" spans="1:21" s="26" customFormat="1" ht="38.25">
      <c r="A13" s="27" t="s">
        <v>37</v>
      </c>
      <c r="B13" s="28" t="s">
        <v>265</v>
      </c>
      <c r="C13" s="28" t="s">
        <v>597</v>
      </c>
      <c r="D13" s="28" t="s">
        <v>598</v>
      </c>
      <c r="E13" s="40" t="s">
        <v>40</v>
      </c>
      <c r="F13" s="40" t="s">
        <v>41</v>
      </c>
      <c r="G13" s="40" t="s">
        <v>42</v>
      </c>
      <c r="H13" s="40" t="s">
        <v>43</v>
      </c>
      <c r="I13" s="40" t="s">
        <v>44</v>
      </c>
      <c r="J13" s="40" t="s">
        <v>45</v>
      </c>
      <c r="K13" s="29"/>
      <c r="L13" s="29"/>
      <c r="M13" s="29"/>
      <c r="N13" s="29"/>
      <c r="U13" s="29"/>
    </row>
    <row r="14" spans="1:21">
      <c r="A14" s="32" t="s">
        <v>137</v>
      </c>
      <c r="C14" s="34"/>
      <c r="D14" s="34"/>
      <c r="E14" s="33"/>
      <c r="F14" s="35"/>
      <c r="G14" s="35"/>
      <c r="H14" s="35"/>
      <c r="I14" s="35"/>
      <c r="J14" s="35"/>
      <c r="M14" s="33"/>
      <c r="N14" s="33"/>
      <c r="O14" s="33"/>
      <c r="P14" s="33"/>
      <c r="Q14" s="33"/>
      <c r="R14" s="33"/>
      <c r="S14" s="33"/>
      <c r="T14" s="33"/>
      <c r="U14" s="33"/>
    </row>
    <row r="15" spans="1:21">
      <c r="A15" s="33" t="s">
        <v>138</v>
      </c>
      <c r="B15" s="53" t="s">
        <v>134</v>
      </c>
      <c r="C15" s="34">
        <v>96</v>
      </c>
      <c r="D15" s="34">
        <v>27290</v>
      </c>
      <c r="E15" s="35">
        <v>3.5</v>
      </c>
      <c r="F15" s="41"/>
      <c r="G15" s="41"/>
      <c r="H15" s="41"/>
      <c r="I15" s="41"/>
      <c r="J15" s="41"/>
      <c r="K15" s="1"/>
      <c r="L15"/>
      <c r="M15"/>
      <c r="N15"/>
      <c r="O15"/>
      <c r="P15"/>
      <c r="S15" s="33"/>
      <c r="T15" s="33"/>
      <c r="U15" s="33"/>
    </row>
    <row r="16" spans="1:21">
      <c r="A16" s="33" t="s">
        <v>139</v>
      </c>
      <c r="B16" s="53" t="s">
        <v>135</v>
      </c>
      <c r="C16" s="34">
        <v>117</v>
      </c>
      <c r="D16" s="34">
        <v>51950</v>
      </c>
      <c r="E16" s="35">
        <v>2.2999999999999998</v>
      </c>
      <c r="F16" s="35">
        <v>0</v>
      </c>
      <c r="G16" s="35">
        <v>0</v>
      </c>
      <c r="H16" s="35">
        <v>1.3</v>
      </c>
      <c r="I16" s="35">
        <v>2.8</v>
      </c>
      <c r="J16" s="35">
        <v>4.5</v>
      </c>
      <c r="K16" s="1"/>
      <c r="L16" s="1"/>
      <c r="M16" s="1"/>
      <c r="N16" s="1"/>
      <c r="O16" s="1"/>
      <c r="P16" s="1"/>
      <c r="S16" s="33"/>
      <c r="T16" s="33"/>
      <c r="U16" s="33"/>
    </row>
    <row r="17" spans="1:21">
      <c r="A17" s="33" t="s">
        <v>2</v>
      </c>
      <c r="B17" s="53" t="s">
        <v>136</v>
      </c>
      <c r="C17" s="34">
        <v>260</v>
      </c>
      <c r="D17" s="34">
        <v>149298</v>
      </c>
      <c r="E17" s="35">
        <v>1.7</v>
      </c>
      <c r="F17" s="35">
        <v>0</v>
      </c>
      <c r="G17" s="35">
        <v>0.3</v>
      </c>
      <c r="H17" s="35">
        <v>1.4</v>
      </c>
      <c r="I17" s="35">
        <v>2.2999999999999998</v>
      </c>
      <c r="J17" s="35">
        <v>4.0999999999999996</v>
      </c>
      <c r="K17" s="1"/>
      <c r="L17" s="1"/>
      <c r="M17" s="1"/>
      <c r="N17" s="1"/>
      <c r="O17" s="1"/>
      <c r="P17" s="1"/>
      <c r="S17" s="33"/>
      <c r="T17" s="33"/>
      <c r="U17" s="33"/>
    </row>
    <row r="18" spans="1:21">
      <c r="A18" s="33" t="s">
        <v>140</v>
      </c>
      <c r="B18" s="53">
        <v>5</v>
      </c>
      <c r="C18" s="34">
        <v>47</v>
      </c>
      <c r="D18" s="34">
        <v>10287</v>
      </c>
      <c r="E18" s="35">
        <v>4.5999999999999996</v>
      </c>
      <c r="F18" s="41"/>
      <c r="G18" s="41"/>
      <c r="H18" s="41"/>
      <c r="I18" s="41"/>
      <c r="J18" s="41"/>
      <c r="K18" s="1"/>
      <c r="L18"/>
      <c r="M18"/>
      <c r="N18"/>
      <c r="O18"/>
      <c r="P18"/>
      <c r="S18" s="33"/>
      <c r="T18" s="33"/>
      <c r="U18" s="33"/>
    </row>
    <row r="19" spans="1:21">
      <c r="A19" s="33" t="s">
        <v>141</v>
      </c>
      <c r="B19" s="53">
        <v>12</v>
      </c>
      <c r="C19" s="34">
        <v>66</v>
      </c>
      <c r="D19" s="34">
        <v>32591</v>
      </c>
      <c r="E19" s="35">
        <v>2</v>
      </c>
      <c r="F19" s="41"/>
      <c r="G19" s="41"/>
      <c r="H19" s="41"/>
      <c r="I19" s="41"/>
      <c r="J19" s="41"/>
      <c r="K19" s="1"/>
      <c r="L19"/>
      <c r="M19"/>
      <c r="N19"/>
      <c r="O19"/>
      <c r="P19"/>
      <c r="S19" s="33"/>
      <c r="T19" s="33"/>
      <c r="U19" s="33"/>
    </row>
    <row r="22" spans="1:21">
      <c r="A22" s="235" t="s">
        <v>269</v>
      </c>
      <c r="B22" s="235"/>
      <c r="C22" s="237"/>
      <c r="D22" s="237"/>
      <c r="E22" s="238" t="s">
        <v>36</v>
      </c>
      <c r="F22" s="238"/>
      <c r="G22" s="238"/>
      <c r="H22" s="238"/>
      <c r="I22" s="238"/>
      <c r="J22" s="238"/>
    </row>
    <row r="23" spans="1:21" ht="51">
      <c r="A23" s="27" t="s">
        <v>64</v>
      </c>
      <c r="B23" s="28" t="s">
        <v>265</v>
      </c>
      <c r="C23" s="28" t="s">
        <v>596</v>
      </c>
      <c r="D23" s="28" t="s">
        <v>65</v>
      </c>
      <c r="E23" s="40" t="s">
        <v>40</v>
      </c>
      <c r="F23" s="40" t="s">
        <v>41</v>
      </c>
      <c r="G23" s="40" t="s">
        <v>42</v>
      </c>
      <c r="H23" s="40" t="s">
        <v>43</v>
      </c>
      <c r="I23" s="40" t="s">
        <v>44</v>
      </c>
      <c r="J23" s="40" t="s">
        <v>45</v>
      </c>
    </row>
    <row r="24" spans="1:21">
      <c r="A24" s="32" t="s">
        <v>137</v>
      </c>
      <c r="C24" s="34"/>
      <c r="D24" s="34"/>
      <c r="E24" s="33"/>
      <c r="F24" s="33"/>
      <c r="G24" s="33"/>
      <c r="H24" s="33"/>
      <c r="I24" s="33"/>
      <c r="J24" s="33"/>
      <c r="M24" s="33"/>
      <c r="N24" s="33"/>
      <c r="O24" s="33"/>
      <c r="P24" s="33"/>
      <c r="Q24" s="33"/>
      <c r="R24" s="33"/>
      <c r="S24" s="33"/>
      <c r="T24" s="33"/>
      <c r="U24" s="33"/>
    </row>
    <row r="25" spans="1:21">
      <c r="A25" s="33" t="s">
        <v>138</v>
      </c>
      <c r="B25" s="54">
        <v>21</v>
      </c>
      <c r="C25" s="34">
        <v>60546</v>
      </c>
      <c r="D25" s="34">
        <v>100520</v>
      </c>
      <c r="E25" s="37">
        <v>0.6</v>
      </c>
      <c r="F25" s="37">
        <v>0.18</v>
      </c>
      <c r="G25" s="37">
        <v>0.41</v>
      </c>
      <c r="H25" s="37">
        <v>0.56999999999999995</v>
      </c>
      <c r="I25" s="37">
        <v>0.83</v>
      </c>
      <c r="J25" s="37">
        <v>0.95</v>
      </c>
      <c r="K25" s="1"/>
      <c r="L25" s="1"/>
      <c r="M25" s="1"/>
      <c r="N25" s="1"/>
      <c r="O25" s="1"/>
      <c r="P25" s="1"/>
    </row>
    <row r="26" spans="1:21">
      <c r="A26" s="33" t="s">
        <v>139</v>
      </c>
      <c r="B26" s="54">
        <v>41</v>
      </c>
      <c r="C26" s="34">
        <v>95535</v>
      </c>
      <c r="D26" s="34">
        <v>258892</v>
      </c>
      <c r="E26" s="37">
        <v>0.37</v>
      </c>
      <c r="F26" s="37">
        <v>0.11</v>
      </c>
      <c r="G26" s="37">
        <v>0.25</v>
      </c>
      <c r="H26" s="37">
        <v>0.37</v>
      </c>
      <c r="I26" s="37">
        <v>0.61</v>
      </c>
      <c r="J26" s="37">
        <v>0.74</v>
      </c>
      <c r="K26" s="1"/>
      <c r="L26" s="1"/>
      <c r="M26" s="1"/>
      <c r="N26" s="1"/>
      <c r="O26" s="1"/>
      <c r="P26" s="1"/>
    </row>
    <row r="27" spans="1:21">
      <c r="A27" s="33" t="s">
        <v>2</v>
      </c>
      <c r="B27" s="54">
        <v>43</v>
      </c>
      <c r="C27" s="34">
        <v>23278</v>
      </c>
      <c r="D27" s="34">
        <v>194796</v>
      </c>
      <c r="E27" s="37">
        <v>0.12</v>
      </c>
      <c r="F27" s="37">
        <v>0.02</v>
      </c>
      <c r="G27" s="37">
        <v>0.04</v>
      </c>
      <c r="H27" s="37">
        <v>7.0000000000000007E-2</v>
      </c>
      <c r="I27" s="37">
        <v>0.13</v>
      </c>
      <c r="J27" s="37">
        <v>0.41</v>
      </c>
      <c r="K27" s="1"/>
      <c r="L27" s="1"/>
      <c r="M27" s="1"/>
      <c r="N27" s="1"/>
      <c r="O27" s="1"/>
      <c r="P27" s="1"/>
    </row>
    <row r="28" spans="1:21">
      <c r="A28" s="33" t="s">
        <v>140</v>
      </c>
      <c r="B28" s="54">
        <v>7</v>
      </c>
      <c r="C28" s="34">
        <v>32255</v>
      </c>
      <c r="D28" s="34">
        <v>50910</v>
      </c>
      <c r="E28" s="37">
        <v>0.63</v>
      </c>
      <c r="F28" s="38"/>
      <c r="G28" s="38"/>
      <c r="H28" s="38"/>
      <c r="I28" s="38"/>
      <c r="J28" s="38"/>
      <c r="K28" s="1"/>
      <c r="L28" s="1"/>
      <c r="M28"/>
      <c r="N28"/>
      <c r="O28"/>
      <c r="P28"/>
    </row>
    <row r="29" spans="1:21">
      <c r="A29" s="33" t="s">
        <v>141</v>
      </c>
      <c r="B29" s="54">
        <v>9</v>
      </c>
      <c r="C29" s="34">
        <v>3953</v>
      </c>
      <c r="D29" s="34">
        <v>41263</v>
      </c>
      <c r="E29" s="37">
        <v>0.1</v>
      </c>
      <c r="F29" s="38"/>
      <c r="G29" s="38"/>
      <c r="H29" s="38"/>
      <c r="I29" s="38"/>
      <c r="J29" s="38"/>
      <c r="K29" s="1"/>
      <c r="L29" s="1"/>
      <c r="M29"/>
      <c r="N29"/>
      <c r="O29"/>
      <c r="P29"/>
    </row>
    <row r="32" spans="1:21">
      <c r="A32" s="235" t="s">
        <v>270</v>
      </c>
      <c r="B32" s="235"/>
      <c r="C32" s="237"/>
      <c r="D32" s="237"/>
      <c r="E32" s="238" t="s">
        <v>36</v>
      </c>
      <c r="F32" s="238"/>
      <c r="G32" s="238"/>
      <c r="H32" s="238"/>
      <c r="I32" s="238"/>
      <c r="J32" s="238"/>
    </row>
    <row r="33" spans="1:21" ht="51">
      <c r="A33" s="27" t="s">
        <v>64</v>
      </c>
      <c r="B33" s="28" t="s">
        <v>265</v>
      </c>
      <c r="C33" s="28" t="s">
        <v>598</v>
      </c>
      <c r="D33" s="28" t="s">
        <v>65</v>
      </c>
      <c r="E33" s="40" t="s">
        <v>40</v>
      </c>
      <c r="F33" s="40" t="s">
        <v>41</v>
      </c>
      <c r="G33" s="40" t="s">
        <v>42</v>
      </c>
      <c r="H33" s="40" t="s">
        <v>43</v>
      </c>
      <c r="I33" s="40" t="s">
        <v>44</v>
      </c>
      <c r="J33" s="40" t="s">
        <v>45</v>
      </c>
    </row>
    <row r="34" spans="1:21">
      <c r="A34" s="32" t="s">
        <v>137</v>
      </c>
      <c r="C34" s="34"/>
      <c r="D34" s="34"/>
      <c r="E34" s="33"/>
      <c r="F34" s="33"/>
      <c r="G34" s="33"/>
      <c r="H34" s="33"/>
      <c r="I34" s="33"/>
      <c r="J34" s="33"/>
      <c r="M34" s="33"/>
      <c r="N34" s="33"/>
      <c r="O34" s="33"/>
      <c r="P34" s="33"/>
      <c r="Q34" s="33"/>
      <c r="R34" s="33"/>
      <c r="S34" s="33"/>
      <c r="T34" s="33"/>
      <c r="U34" s="33"/>
    </row>
    <row r="35" spans="1:21">
      <c r="A35" s="33" t="s">
        <v>138</v>
      </c>
      <c r="B35" s="54">
        <v>18</v>
      </c>
      <c r="C35" s="34">
        <v>27290</v>
      </c>
      <c r="D35" s="34">
        <v>96096</v>
      </c>
      <c r="E35" s="37">
        <v>0.28000000000000003</v>
      </c>
      <c r="F35" s="38"/>
      <c r="G35" s="38"/>
      <c r="H35" s="38"/>
      <c r="I35" s="38"/>
      <c r="J35" s="38"/>
      <c r="K35" s="1"/>
      <c r="L35"/>
      <c r="M35"/>
      <c r="N35"/>
      <c r="O35"/>
      <c r="P35"/>
    </row>
    <row r="36" spans="1:21">
      <c r="A36" s="33" t="s">
        <v>139</v>
      </c>
      <c r="B36" s="54">
        <v>33</v>
      </c>
      <c r="C36" s="34">
        <v>51950</v>
      </c>
      <c r="D36" s="34">
        <v>238801</v>
      </c>
      <c r="E36" s="37">
        <v>0.22</v>
      </c>
      <c r="F36" s="37">
        <v>7.0000000000000007E-2</v>
      </c>
      <c r="G36" s="37">
        <v>0.12</v>
      </c>
      <c r="H36" s="37">
        <v>0.15</v>
      </c>
      <c r="I36" s="37">
        <v>0.25</v>
      </c>
      <c r="J36" s="37">
        <v>0.36</v>
      </c>
      <c r="K36" s="1"/>
      <c r="L36" s="1"/>
      <c r="M36" s="1"/>
      <c r="N36" s="1"/>
      <c r="O36" s="1"/>
      <c r="P36" s="1"/>
    </row>
    <row r="37" spans="1:21">
      <c r="A37" s="33" t="s">
        <v>2</v>
      </c>
      <c r="B37" s="54">
        <v>67</v>
      </c>
      <c r="C37" s="34">
        <v>149298</v>
      </c>
      <c r="D37" s="34">
        <v>329928</v>
      </c>
      <c r="E37" s="37">
        <v>0.45</v>
      </c>
      <c r="F37" s="37">
        <v>0.05</v>
      </c>
      <c r="G37" s="37">
        <v>0.23</v>
      </c>
      <c r="H37" s="37">
        <v>0.51</v>
      </c>
      <c r="I37" s="37">
        <v>0.69</v>
      </c>
      <c r="J37" s="37">
        <v>0.82</v>
      </c>
      <c r="K37" s="1"/>
      <c r="L37" s="1"/>
      <c r="M37" s="1"/>
      <c r="N37" s="1"/>
      <c r="O37" s="1"/>
      <c r="P37" s="1"/>
    </row>
    <row r="38" spans="1:21">
      <c r="A38" s="33" t="s">
        <v>140</v>
      </c>
      <c r="B38" s="54">
        <v>5</v>
      </c>
      <c r="C38" s="34">
        <v>10287</v>
      </c>
      <c r="D38" s="34">
        <v>46142</v>
      </c>
      <c r="E38" s="37">
        <v>0.22</v>
      </c>
      <c r="F38" s="38"/>
      <c r="G38" s="38"/>
      <c r="H38" s="38"/>
      <c r="I38" s="38"/>
      <c r="J38" s="38"/>
      <c r="K38" s="1"/>
      <c r="L38"/>
      <c r="M38"/>
      <c r="N38"/>
      <c r="O38"/>
      <c r="P38"/>
    </row>
    <row r="39" spans="1:21">
      <c r="A39" s="33" t="s">
        <v>141</v>
      </c>
      <c r="B39" s="54">
        <v>12</v>
      </c>
      <c r="C39" s="34">
        <v>32591</v>
      </c>
      <c r="D39" s="34">
        <v>65694</v>
      </c>
      <c r="E39" s="37">
        <v>0.5</v>
      </c>
      <c r="F39" s="38"/>
      <c r="G39" s="38"/>
      <c r="H39" s="38"/>
      <c r="I39" s="38"/>
      <c r="J39" s="38"/>
      <c r="K39" s="1"/>
      <c r="L39"/>
      <c r="M39"/>
      <c r="N39"/>
      <c r="O39"/>
      <c r="P39"/>
    </row>
    <row r="41" spans="1:21">
      <c r="A41" s="241" t="s">
        <v>264</v>
      </c>
      <c r="B41" s="237"/>
      <c r="C41" s="237"/>
      <c r="D41" s="237"/>
      <c r="E41" s="246" t="s">
        <v>271</v>
      </c>
      <c r="F41" s="237"/>
      <c r="G41" s="237"/>
      <c r="H41" s="237"/>
      <c r="I41" s="237"/>
      <c r="J41" s="237"/>
    </row>
    <row r="42" spans="1:21">
      <c r="A42" s="237"/>
      <c r="B42" s="237"/>
      <c r="C42" s="237"/>
      <c r="D42" s="237"/>
      <c r="E42" s="237"/>
      <c r="F42" s="237"/>
      <c r="G42" s="237"/>
      <c r="H42" s="237"/>
      <c r="I42" s="237"/>
      <c r="J42" s="237"/>
    </row>
    <row r="43" spans="1:21">
      <c r="A43" s="246" t="s">
        <v>268</v>
      </c>
      <c r="B43" s="237"/>
      <c r="C43" s="237"/>
      <c r="D43" s="237"/>
      <c r="E43" s="246" t="s">
        <v>272</v>
      </c>
      <c r="F43" s="237"/>
      <c r="G43" s="237"/>
      <c r="H43" s="237"/>
      <c r="I43" s="237"/>
      <c r="J43" s="237"/>
    </row>
    <row r="44" spans="1:21">
      <c r="A44" s="237"/>
      <c r="B44" s="237"/>
      <c r="C44" s="237"/>
      <c r="D44" s="237"/>
      <c r="E44" s="237"/>
      <c r="F44" s="237"/>
      <c r="G44" s="237"/>
      <c r="H44" s="237"/>
      <c r="I44" s="237"/>
      <c r="J44" s="237"/>
    </row>
    <row r="45" spans="1:21" ht="24.75" customHeight="1">
      <c r="A45" s="244" t="s">
        <v>599</v>
      </c>
      <c r="B45" s="245"/>
      <c r="C45" s="245"/>
      <c r="D45" s="245"/>
      <c r="E45" s="247"/>
      <c r="F45" s="247"/>
      <c r="G45" s="247"/>
      <c r="H45" s="247"/>
      <c r="I45" s="247"/>
      <c r="J45" s="39"/>
    </row>
    <row r="47" spans="1:21" ht="30" customHeight="1">
      <c r="A47" s="239" t="s">
        <v>592</v>
      </c>
      <c r="B47" s="240"/>
      <c r="C47" s="240"/>
      <c r="D47" s="240"/>
      <c r="E47" s="240"/>
      <c r="F47" s="240"/>
      <c r="G47" s="240"/>
      <c r="H47" s="240"/>
      <c r="I47" s="240"/>
      <c r="J47" s="240"/>
    </row>
    <row r="49" spans="1:1">
      <c r="A49" s="293" t="s">
        <v>614</v>
      </c>
    </row>
  </sheetData>
  <mergeCells count="15">
    <mergeCell ref="A47:J47"/>
    <mergeCell ref="A41:D42"/>
    <mergeCell ref="E41:J42"/>
    <mergeCell ref="A45:I45"/>
    <mergeCell ref="A43:D44"/>
    <mergeCell ref="E43:J44"/>
    <mergeCell ref="A32:D32"/>
    <mergeCell ref="E32:J32"/>
    <mergeCell ref="A1:J1"/>
    <mergeCell ref="A2:E2"/>
    <mergeCell ref="F2:J2"/>
    <mergeCell ref="A12:E12"/>
    <mergeCell ref="F12:J12"/>
    <mergeCell ref="A22:D22"/>
    <mergeCell ref="E22:J22"/>
  </mergeCells>
  <phoneticPr fontId="10" type="noConversion"/>
  <pageMargins left="0.75" right="0.75" top="1" bottom="1" header="0.5" footer="0.5"/>
  <pageSetup scale="80" orientation="portrait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V99"/>
  <sheetViews>
    <sheetView workbookViewId="0">
      <pane ySplit="1" topLeftCell="A71" activePane="bottomLeft" state="frozen"/>
      <selection pane="bottomLeft" activeCell="A99" sqref="A99"/>
    </sheetView>
  </sheetViews>
  <sheetFormatPr defaultRowHeight="12.75"/>
  <cols>
    <col min="1" max="1" width="38.42578125" style="36" bestFit="1" customWidth="1"/>
    <col min="2" max="2" width="10.85546875" style="53" customWidth="1"/>
    <col min="3" max="4" width="9.140625" style="43"/>
    <col min="5" max="7" width="8.5703125" style="36" customWidth="1"/>
    <col min="8" max="8" width="9.5703125" style="36" customWidth="1"/>
    <col min="9" max="10" width="8.5703125" style="36" customWidth="1"/>
    <col min="11" max="16384" width="9.140625" style="36"/>
  </cols>
  <sheetData>
    <row r="1" spans="1:22" s="26" customFormat="1" ht="31.5" customHeight="1">
      <c r="A1" s="235" t="s">
        <v>300</v>
      </c>
      <c r="B1" s="237"/>
      <c r="C1" s="237"/>
      <c r="D1" s="237"/>
      <c r="E1" s="237"/>
      <c r="F1" s="237"/>
      <c r="G1" s="237"/>
      <c r="H1" s="237"/>
      <c r="I1" s="237"/>
      <c r="J1" s="237"/>
      <c r="K1" s="51"/>
      <c r="L1" s="57"/>
      <c r="M1" s="25"/>
      <c r="N1" s="25"/>
      <c r="O1" s="25"/>
      <c r="P1" s="25"/>
      <c r="V1" s="25"/>
    </row>
    <row r="2" spans="1:22" s="26" customFormat="1" ht="22.5" customHeight="1">
      <c r="A2" s="235" t="s">
        <v>274</v>
      </c>
      <c r="B2" s="235"/>
      <c r="C2" s="237"/>
      <c r="D2" s="237"/>
      <c r="E2" s="237"/>
      <c r="F2" s="248" t="s">
        <v>36</v>
      </c>
      <c r="G2" s="248"/>
      <c r="H2" s="248"/>
      <c r="I2" s="248"/>
      <c r="J2" s="248"/>
      <c r="K2" s="25"/>
      <c r="L2" s="57"/>
      <c r="M2" s="25"/>
      <c r="N2" s="25"/>
      <c r="O2" s="25"/>
      <c r="P2" s="25"/>
      <c r="V2" s="25"/>
    </row>
    <row r="3" spans="1:22" s="26" customFormat="1" ht="37.5" customHeight="1">
      <c r="A3" s="27" t="s">
        <v>64</v>
      </c>
      <c r="B3" s="59" t="s">
        <v>273</v>
      </c>
      <c r="C3" s="28" t="s">
        <v>142</v>
      </c>
      <c r="D3" s="28" t="s">
        <v>143</v>
      </c>
      <c r="E3" s="59" t="s">
        <v>40</v>
      </c>
      <c r="F3" s="60" t="s">
        <v>41</v>
      </c>
      <c r="G3" s="60" t="s">
        <v>42</v>
      </c>
      <c r="H3" s="60" t="s">
        <v>43</v>
      </c>
      <c r="I3" s="60" t="s">
        <v>44</v>
      </c>
      <c r="J3" s="60" t="s">
        <v>45</v>
      </c>
      <c r="K3" s="29"/>
      <c r="L3" s="30"/>
      <c r="M3" s="29"/>
      <c r="N3" s="29"/>
      <c r="O3" s="29"/>
      <c r="P3" s="29"/>
      <c r="V3" s="29"/>
    </row>
    <row r="4" spans="1:22" s="26" customFormat="1">
      <c r="A4" s="31" t="s">
        <v>144</v>
      </c>
      <c r="B4" s="62"/>
      <c r="C4" s="28"/>
      <c r="D4" s="28"/>
      <c r="E4" s="59"/>
      <c r="F4" s="60"/>
      <c r="G4" s="60"/>
      <c r="H4" s="60"/>
      <c r="I4" s="60"/>
      <c r="J4" s="60"/>
      <c r="K4" s="29"/>
      <c r="L4" s="30"/>
      <c r="M4" s="29"/>
      <c r="N4" s="29"/>
      <c r="O4" s="29"/>
      <c r="P4" s="29"/>
      <c r="V4" s="29"/>
    </row>
    <row r="5" spans="1:22">
      <c r="A5" s="33" t="s">
        <v>47</v>
      </c>
      <c r="B5" s="53">
        <v>22</v>
      </c>
      <c r="C5" s="34">
        <v>351</v>
      </c>
      <c r="D5" s="34">
        <v>47584</v>
      </c>
      <c r="E5" s="35">
        <v>7.4</v>
      </c>
      <c r="F5" s="35">
        <v>2.6</v>
      </c>
      <c r="G5" s="35">
        <v>3.8</v>
      </c>
      <c r="H5" s="35">
        <v>6.2</v>
      </c>
      <c r="I5" s="35">
        <v>11.6</v>
      </c>
      <c r="J5" s="35">
        <v>12.3</v>
      </c>
      <c r="M5" s="33"/>
      <c r="T5" s="33"/>
      <c r="U5" s="33"/>
      <c r="V5" s="33"/>
    </row>
    <row r="6" spans="1:22">
      <c r="A6" s="33" t="s">
        <v>48</v>
      </c>
      <c r="B6" s="53">
        <v>108</v>
      </c>
      <c r="C6" s="34">
        <v>1457</v>
      </c>
      <c r="D6" s="34">
        <v>302388</v>
      </c>
      <c r="E6" s="35">
        <v>4.8</v>
      </c>
      <c r="F6" s="35">
        <v>0</v>
      </c>
      <c r="G6" s="35">
        <v>2.1</v>
      </c>
      <c r="H6" s="35">
        <v>4.0999999999999996</v>
      </c>
      <c r="I6" s="35">
        <v>6.3</v>
      </c>
      <c r="J6" s="35">
        <v>9.4</v>
      </c>
      <c r="M6" s="33"/>
      <c r="T6" s="33"/>
      <c r="U6" s="33"/>
      <c r="V6" s="33"/>
    </row>
    <row r="7" spans="1:22" ht="25.5">
      <c r="A7" s="44" t="s">
        <v>57</v>
      </c>
      <c r="B7" s="53">
        <v>53</v>
      </c>
      <c r="C7" s="34">
        <v>1531</v>
      </c>
      <c r="D7" s="34">
        <v>324082</v>
      </c>
      <c r="E7" s="35">
        <v>4.7</v>
      </c>
      <c r="F7" s="35">
        <v>1</v>
      </c>
      <c r="G7" s="35">
        <v>2.2999999999999998</v>
      </c>
      <c r="H7" s="35">
        <v>3.8</v>
      </c>
      <c r="I7" s="35">
        <v>6.5</v>
      </c>
      <c r="J7" s="35">
        <v>8.9</v>
      </c>
      <c r="M7" s="33"/>
      <c r="T7" s="33"/>
      <c r="U7" s="33"/>
      <c r="V7" s="33"/>
    </row>
    <row r="8" spans="1:22" ht="25.5">
      <c r="A8" s="44" t="s">
        <v>58</v>
      </c>
      <c r="B8" s="53">
        <v>59</v>
      </c>
      <c r="C8" s="34">
        <v>1135</v>
      </c>
      <c r="D8" s="34">
        <v>289636</v>
      </c>
      <c r="E8" s="35">
        <v>3.9</v>
      </c>
      <c r="F8" s="35">
        <v>0</v>
      </c>
      <c r="G8" s="35">
        <v>1.6</v>
      </c>
      <c r="H8" s="35">
        <v>3</v>
      </c>
      <c r="I8" s="35">
        <v>5.9</v>
      </c>
      <c r="J8" s="35">
        <v>8.1999999999999993</v>
      </c>
      <c r="M8" s="33"/>
      <c r="T8" s="33"/>
      <c r="U8" s="33"/>
      <c r="V8" s="33"/>
    </row>
    <row r="9" spans="1:22" ht="25.5">
      <c r="A9" s="44" t="s">
        <v>59</v>
      </c>
      <c r="B9" s="53">
        <v>89</v>
      </c>
      <c r="C9" s="34">
        <v>1853</v>
      </c>
      <c r="D9" s="34">
        <v>546824</v>
      </c>
      <c r="E9" s="35">
        <v>3.4</v>
      </c>
      <c r="F9" s="35">
        <v>0.4</v>
      </c>
      <c r="G9" s="35">
        <v>1.6</v>
      </c>
      <c r="H9" s="35">
        <v>3.1</v>
      </c>
      <c r="I9" s="35">
        <v>4.7</v>
      </c>
      <c r="J9" s="35">
        <v>6.6</v>
      </c>
      <c r="M9" s="33"/>
      <c r="T9" s="33"/>
      <c r="U9" s="33"/>
      <c r="V9" s="33"/>
    </row>
    <row r="10" spans="1:22" ht="25.5">
      <c r="A10" s="44" t="s">
        <v>60</v>
      </c>
      <c r="B10" s="53">
        <v>235</v>
      </c>
      <c r="C10" s="34">
        <v>1586</v>
      </c>
      <c r="D10" s="34">
        <v>459741</v>
      </c>
      <c r="E10" s="35">
        <v>3.4</v>
      </c>
      <c r="F10" s="35">
        <v>0</v>
      </c>
      <c r="G10" s="35">
        <v>0</v>
      </c>
      <c r="H10" s="35">
        <v>2.1</v>
      </c>
      <c r="I10" s="35">
        <v>4.3</v>
      </c>
      <c r="J10" s="35">
        <v>6.2</v>
      </c>
      <c r="M10" s="33"/>
      <c r="T10" s="33"/>
      <c r="U10" s="33"/>
      <c r="V10" s="33"/>
    </row>
    <row r="11" spans="1:22" ht="25.5">
      <c r="A11" s="44" t="s">
        <v>61</v>
      </c>
      <c r="B11" s="53" t="s">
        <v>148</v>
      </c>
      <c r="C11" s="34">
        <v>2104</v>
      </c>
      <c r="D11" s="34">
        <v>675759</v>
      </c>
      <c r="E11" s="35">
        <v>3.1</v>
      </c>
      <c r="F11" s="35">
        <v>0</v>
      </c>
      <c r="G11" s="35">
        <v>1</v>
      </c>
      <c r="H11" s="35">
        <v>2.6</v>
      </c>
      <c r="I11" s="35">
        <v>4.5</v>
      </c>
      <c r="J11" s="35">
        <v>7.3</v>
      </c>
      <c r="M11" s="33"/>
      <c r="T11" s="33"/>
      <c r="U11" s="33"/>
      <c r="V11" s="33"/>
    </row>
    <row r="12" spans="1:22">
      <c r="A12" s="33" t="s">
        <v>53</v>
      </c>
      <c r="B12" s="53">
        <v>15</v>
      </c>
      <c r="C12" s="34">
        <v>369</v>
      </c>
      <c r="D12" s="34">
        <v>49681</v>
      </c>
      <c r="E12" s="35">
        <v>7.4</v>
      </c>
      <c r="F12" s="41"/>
      <c r="G12" s="41"/>
      <c r="H12" s="41"/>
      <c r="I12" s="41"/>
      <c r="J12" s="41"/>
      <c r="M12" s="33"/>
      <c r="T12" s="33"/>
      <c r="U12" s="33"/>
      <c r="V12" s="33"/>
    </row>
    <row r="13" spans="1:22">
      <c r="A13" s="33" t="s">
        <v>54</v>
      </c>
      <c r="B13" s="53">
        <v>32</v>
      </c>
      <c r="C13" s="34">
        <v>938</v>
      </c>
      <c r="D13" s="34">
        <v>135006</v>
      </c>
      <c r="E13" s="35">
        <v>6.9</v>
      </c>
      <c r="F13" s="35">
        <v>1.6</v>
      </c>
      <c r="G13" s="35">
        <v>4.4000000000000004</v>
      </c>
      <c r="H13" s="35">
        <v>7.3</v>
      </c>
      <c r="I13" s="35">
        <v>9</v>
      </c>
      <c r="J13" s="35">
        <v>10.8</v>
      </c>
      <c r="M13" s="33"/>
      <c r="T13" s="33"/>
      <c r="U13" s="33"/>
      <c r="V13" s="33"/>
    </row>
    <row r="14" spans="1:22">
      <c r="A14" s="33" t="s">
        <v>50</v>
      </c>
      <c r="B14" s="53" t="s">
        <v>147</v>
      </c>
      <c r="C14" s="34">
        <v>27</v>
      </c>
      <c r="D14" s="34">
        <v>6079</v>
      </c>
      <c r="E14" s="35">
        <v>4.4000000000000004</v>
      </c>
      <c r="F14" s="41"/>
      <c r="G14" s="41"/>
      <c r="H14" s="41"/>
      <c r="I14" s="41"/>
      <c r="J14" s="41"/>
      <c r="M14" s="33"/>
      <c r="T14" s="33"/>
      <c r="U14" s="33"/>
      <c r="V14" s="33"/>
    </row>
    <row r="15" spans="1:22">
      <c r="A15" s="33" t="s">
        <v>52</v>
      </c>
      <c r="B15" s="53" t="s">
        <v>150</v>
      </c>
      <c r="C15" s="34">
        <v>8</v>
      </c>
      <c r="D15" s="34">
        <v>2025</v>
      </c>
      <c r="E15" s="35">
        <v>4</v>
      </c>
      <c r="F15" s="41"/>
      <c r="G15" s="41"/>
      <c r="H15" s="41"/>
      <c r="I15" s="41"/>
      <c r="J15" s="41"/>
      <c r="M15" s="33"/>
      <c r="T15" s="33"/>
      <c r="U15" s="33"/>
      <c r="V15" s="33"/>
    </row>
    <row r="16" spans="1:22">
      <c r="A16" s="33" t="s">
        <v>51</v>
      </c>
      <c r="B16" s="53" t="s">
        <v>149</v>
      </c>
      <c r="C16" s="34">
        <v>377</v>
      </c>
      <c r="D16" s="34">
        <v>88718</v>
      </c>
      <c r="E16" s="35">
        <v>4.2</v>
      </c>
      <c r="F16" s="35">
        <v>0</v>
      </c>
      <c r="G16" s="35">
        <v>0.8</v>
      </c>
      <c r="H16" s="35">
        <v>3.4</v>
      </c>
      <c r="I16" s="35">
        <v>5.6</v>
      </c>
      <c r="J16" s="35">
        <v>7.2</v>
      </c>
      <c r="M16" s="33"/>
      <c r="T16" s="33"/>
      <c r="U16" s="33"/>
      <c r="V16" s="33"/>
    </row>
    <row r="17" spans="1:22">
      <c r="A17" s="33" t="s">
        <v>55</v>
      </c>
      <c r="B17" s="53">
        <v>95</v>
      </c>
      <c r="C17" s="34">
        <v>2033</v>
      </c>
      <c r="D17" s="34">
        <v>474506</v>
      </c>
      <c r="E17" s="35">
        <v>4.3</v>
      </c>
      <c r="F17" s="35">
        <v>0.7</v>
      </c>
      <c r="G17" s="35">
        <v>1.7</v>
      </c>
      <c r="H17" s="35">
        <v>3.4</v>
      </c>
      <c r="I17" s="35">
        <v>5.5</v>
      </c>
      <c r="J17" s="35">
        <v>9.1</v>
      </c>
      <c r="M17" s="33"/>
      <c r="T17" s="33"/>
      <c r="U17" s="33"/>
      <c r="V17" s="33"/>
    </row>
    <row r="18" spans="1:22">
      <c r="A18" s="33" t="s">
        <v>49</v>
      </c>
      <c r="B18" s="53" t="s">
        <v>146</v>
      </c>
      <c r="C18" s="34">
        <v>1094</v>
      </c>
      <c r="D18" s="34">
        <v>307988</v>
      </c>
      <c r="E18" s="35">
        <v>3.6</v>
      </c>
      <c r="F18" s="35">
        <v>0.7</v>
      </c>
      <c r="G18" s="35">
        <v>2.1</v>
      </c>
      <c r="H18" s="35">
        <v>3.2</v>
      </c>
      <c r="I18" s="35">
        <v>4.8</v>
      </c>
      <c r="J18" s="35">
        <v>7</v>
      </c>
      <c r="M18" s="33"/>
      <c r="T18" s="33"/>
      <c r="U18" s="33"/>
      <c r="V18" s="33"/>
    </row>
    <row r="19" spans="1:22">
      <c r="A19" s="33" t="s">
        <v>56</v>
      </c>
      <c r="B19" s="53">
        <v>37</v>
      </c>
      <c r="C19" s="34">
        <v>1151</v>
      </c>
      <c r="D19" s="34">
        <v>212948</v>
      </c>
      <c r="E19" s="35">
        <v>5.4</v>
      </c>
      <c r="F19" s="35">
        <v>0.2</v>
      </c>
      <c r="G19" s="35">
        <v>3.6</v>
      </c>
      <c r="H19" s="35">
        <v>5.7</v>
      </c>
      <c r="I19" s="35">
        <v>7.1</v>
      </c>
      <c r="J19" s="35">
        <v>8.1</v>
      </c>
      <c r="M19" s="33"/>
      <c r="T19" s="33"/>
      <c r="U19" s="33"/>
      <c r="V19" s="33"/>
    </row>
    <row r="20" spans="1:22">
      <c r="A20" s="32" t="s">
        <v>145</v>
      </c>
      <c r="B20" s="54"/>
      <c r="C20" s="34"/>
      <c r="D20" s="34"/>
      <c r="E20" s="35"/>
      <c r="F20" s="35"/>
      <c r="G20" s="35"/>
      <c r="H20" s="35"/>
      <c r="I20" s="35"/>
      <c r="J20" s="35"/>
      <c r="M20" s="33"/>
      <c r="T20" s="33"/>
      <c r="U20" s="33"/>
      <c r="V20" s="33"/>
    </row>
    <row r="21" spans="1:22">
      <c r="A21" s="33" t="s">
        <v>138</v>
      </c>
      <c r="B21" s="53" t="s">
        <v>114</v>
      </c>
      <c r="C21" s="34">
        <v>25</v>
      </c>
      <c r="D21" s="34">
        <v>6495</v>
      </c>
      <c r="E21" s="35">
        <v>3.8</v>
      </c>
      <c r="F21" s="41"/>
      <c r="G21" s="41"/>
      <c r="H21" s="41"/>
      <c r="I21" s="41"/>
      <c r="J21" s="41"/>
      <c r="M21" s="33"/>
      <c r="T21" s="33"/>
      <c r="U21" s="33"/>
      <c r="V21" s="33"/>
    </row>
    <row r="22" spans="1:22">
      <c r="A22" s="33" t="s">
        <v>139</v>
      </c>
      <c r="B22" s="53" t="s">
        <v>151</v>
      </c>
      <c r="C22" s="34">
        <v>197</v>
      </c>
      <c r="D22" s="34">
        <v>28702</v>
      </c>
      <c r="E22" s="35">
        <v>6.9</v>
      </c>
      <c r="F22" s="35">
        <v>0.1</v>
      </c>
      <c r="G22" s="35">
        <v>1.9</v>
      </c>
      <c r="H22" s="35">
        <v>4.2</v>
      </c>
      <c r="I22" s="35">
        <v>8.8000000000000007</v>
      </c>
      <c r="J22" s="35">
        <v>11.8</v>
      </c>
      <c r="M22" s="33"/>
      <c r="T22" s="33"/>
      <c r="U22" s="33"/>
      <c r="V22" s="33"/>
    </row>
    <row r="23" spans="1:22">
      <c r="A23" s="33" t="s">
        <v>140</v>
      </c>
      <c r="B23" s="53" t="s">
        <v>96</v>
      </c>
      <c r="C23" s="34">
        <v>1</v>
      </c>
      <c r="D23" s="34">
        <v>869</v>
      </c>
      <c r="E23" s="35">
        <v>1.2</v>
      </c>
      <c r="F23" s="41"/>
      <c r="G23" s="41"/>
      <c r="H23" s="41"/>
      <c r="I23" s="41"/>
      <c r="J23" s="41"/>
      <c r="M23" s="33"/>
      <c r="T23" s="33"/>
      <c r="U23" s="33"/>
      <c r="V23" s="33"/>
    </row>
    <row r="24" spans="1:22">
      <c r="A24" s="33" t="s">
        <v>2</v>
      </c>
      <c r="B24" s="53">
        <v>51</v>
      </c>
      <c r="C24" s="34">
        <v>695</v>
      </c>
      <c r="D24" s="34">
        <v>124487</v>
      </c>
      <c r="E24" s="35">
        <v>5.6</v>
      </c>
      <c r="F24" s="35">
        <v>0.7</v>
      </c>
      <c r="G24" s="35">
        <v>1.7</v>
      </c>
      <c r="H24" s="35">
        <v>4</v>
      </c>
      <c r="I24" s="35">
        <v>9.1</v>
      </c>
      <c r="J24" s="35">
        <v>14.3</v>
      </c>
      <c r="M24" s="33"/>
      <c r="T24" s="33"/>
      <c r="U24" s="33"/>
      <c r="V24" s="33"/>
    </row>
    <row r="25" spans="1:22">
      <c r="A25" s="33" t="s">
        <v>141</v>
      </c>
      <c r="B25" s="53">
        <v>6</v>
      </c>
      <c r="C25" s="34">
        <v>51</v>
      </c>
      <c r="D25" s="34">
        <v>8312</v>
      </c>
      <c r="E25" s="35">
        <v>6.1</v>
      </c>
      <c r="F25" s="41"/>
      <c r="G25" s="41"/>
      <c r="H25" s="41"/>
      <c r="I25" s="41"/>
      <c r="J25" s="41"/>
      <c r="M25" s="33"/>
      <c r="T25" s="33"/>
      <c r="U25" s="33"/>
      <c r="V25" s="33"/>
    </row>
    <row r="26" spans="1:22">
      <c r="A26" s="32" t="s">
        <v>71</v>
      </c>
      <c r="B26" s="56"/>
      <c r="E26" s="41"/>
      <c r="F26" s="41"/>
      <c r="G26" s="41"/>
      <c r="H26" s="41"/>
      <c r="I26" s="41"/>
      <c r="J26" s="41"/>
      <c r="U26" s="43"/>
    </row>
    <row r="27" spans="1:22">
      <c r="A27" s="33" t="s">
        <v>1</v>
      </c>
      <c r="B27" s="53" t="s">
        <v>152</v>
      </c>
      <c r="C27" s="34">
        <v>1295</v>
      </c>
      <c r="D27" s="34">
        <v>189265</v>
      </c>
      <c r="E27" s="35">
        <v>6.8</v>
      </c>
      <c r="F27" s="35">
        <v>0.2</v>
      </c>
      <c r="G27" s="35">
        <v>2.6</v>
      </c>
      <c r="H27" s="35">
        <v>5.6</v>
      </c>
      <c r="I27" s="35">
        <v>10.3</v>
      </c>
      <c r="J27" s="35">
        <v>13.2</v>
      </c>
      <c r="M27" s="33"/>
      <c r="T27" s="33"/>
      <c r="U27" s="33"/>
      <c r="V27" s="33"/>
    </row>
    <row r="28" spans="1:22">
      <c r="A28" s="33" t="s">
        <v>82</v>
      </c>
      <c r="B28" s="53" t="s">
        <v>153</v>
      </c>
      <c r="C28" s="34">
        <v>22</v>
      </c>
      <c r="D28" s="34">
        <v>3264</v>
      </c>
      <c r="E28" s="35">
        <v>6.7</v>
      </c>
      <c r="F28" s="35">
        <v>0</v>
      </c>
      <c r="G28" s="35">
        <v>0</v>
      </c>
      <c r="H28" s="35">
        <v>0</v>
      </c>
      <c r="I28" s="35">
        <v>8.5</v>
      </c>
      <c r="J28" s="35">
        <v>17.600000000000001</v>
      </c>
      <c r="M28" s="33"/>
      <c r="T28" s="33"/>
      <c r="U28" s="33"/>
      <c r="V28" s="33"/>
    </row>
    <row r="29" spans="1:22">
      <c r="A29" s="33" t="s">
        <v>72</v>
      </c>
      <c r="B29" s="53" t="s">
        <v>150</v>
      </c>
      <c r="C29" s="34">
        <v>5</v>
      </c>
      <c r="D29" s="34">
        <v>2330</v>
      </c>
      <c r="E29" s="35">
        <v>2.1</v>
      </c>
      <c r="F29" s="41"/>
      <c r="G29" s="41"/>
      <c r="H29" s="41"/>
      <c r="I29" s="41"/>
      <c r="J29" s="41"/>
      <c r="M29" s="33"/>
      <c r="T29" s="33"/>
      <c r="U29" s="33"/>
      <c r="V29" s="33"/>
    </row>
    <row r="30" spans="1:22">
      <c r="A30" s="33" t="s">
        <v>74</v>
      </c>
      <c r="B30" s="53" t="s">
        <v>154</v>
      </c>
      <c r="C30" s="34">
        <v>34</v>
      </c>
      <c r="D30" s="34">
        <v>8356</v>
      </c>
      <c r="E30" s="35">
        <v>4.0999999999999996</v>
      </c>
      <c r="F30" s="41"/>
      <c r="G30" s="41"/>
      <c r="H30" s="41"/>
      <c r="I30" s="41"/>
      <c r="J30" s="41"/>
      <c r="M30" s="33"/>
      <c r="T30" s="33"/>
      <c r="U30" s="33"/>
      <c r="V30" s="33"/>
    </row>
    <row r="31" spans="1:22">
      <c r="A31" s="33" t="s">
        <v>62</v>
      </c>
      <c r="B31" s="53" t="s">
        <v>155</v>
      </c>
      <c r="C31" s="34">
        <v>9</v>
      </c>
      <c r="D31" s="34">
        <v>7539</v>
      </c>
      <c r="E31" s="35">
        <v>1.2</v>
      </c>
      <c r="F31" s="35">
        <v>0</v>
      </c>
      <c r="G31" s="35">
        <v>0</v>
      </c>
      <c r="H31" s="35">
        <v>0</v>
      </c>
      <c r="I31" s="35">
        <v>1.8</v>
      </c>
      <c r="J31" s="35">
        <v>6.2</v>
      </c>
      <c r="M31" s="33"/>
      <c r="T31" s="33"/>
      <c r="U31" s="33"/>
      <c r="V31" s="33"/>
    </row>
    <row r="32" spans="1:22">
      <c r="A32" s="33" t="s">
        <v>81</v>
      </c>
      <c r="B32" s="53" t="s">
        <v>156</v>
      </c>
      <c r="C32" s="34">
        <v>35</v>
      </c>
      <c r="D32" s="34">
        <v>17991</v>
      </c>
      <c r="E32" s="35">
        <v>1.9</v>
      </c>
      <c r="F32" s="35">
        <v>0</v>
      </c>
      <c r="G32" s="35">
        <v>0</v>
      </c>
      <c r="H32" s="35">
        <v>0</v>
      </c>
      <c r="I32" s="35">
        <v>1.5</v>
      </c>
      <c r="J32" s="35">
        <v>6.2</v>
      </c>
      <c r="M32" s="33"/>
      <c r="T32" s="33"/>
      <c r="U32" s="33"/>
      <c r="V32" s="33"/>
    </row>
    <row r="33" spans="1:22">
      <c r="A33" s="33" t="s">
        <v>68</v>
      </c>
      <c r="B33" s="53" t="s">
        <v>157</v>
      </c>
      <c r="C33" s="34">
        <v>1570</v>
      </c>
      <c r="D33" s="34">
        <v>232766</v>
      </c>
      <c r="E33" s="35">
        <v>6.7</v>
      </c>
      <c r="F33" s="35">
        <v>1.2</v>
      </c>
      <c r="G33" s="35">
        <v>2.9</v>
      </c>
      <c r="H33" s="35">
        <v>5.8</v>
      </c>
      <c r="I33" s="35">
        <v>10</v>
      </c>
      <c r="J33" s="35">
        <v>14.4</v>
      </c>
      <c r="M33" s="33"/>
      <c r="T33" s="33"/>
      <c r="U33" s="33"/>
      <c r="V33" s="33"/>
    </row>
    <row r="34" spans="1:22">
      <c r="A34" s="33" t="s">
        <v>69</v>
      </c>
      <c r="B34" s="53" t="s">
        <v>158</v>
      </c>
      <c r="C34" s="34">
        <v>4224</v>
      </c>
      <c r="D34" s="34">
        <v>717604</v>
      </c>
      <c r="E34" s="35">
        <v>5.9</v>
      </c>
      <c r="F34" s="35">
        <v>0</v>
      </c>
      <c r="G34" s="35">
        <v>2.2000000000000002</v>
      </c>
      <c r="H34" s="35">
        <v>4.9000000000000004</v>
      </c>
      <c r="I34" s="35">
        <v>8.1999999999999993</v>
      </c>
      <c r="J34" s="35">
        <v>12.1</v>
      </c>
      <c r="M34" s="33"/>
      <c r="T34" s="33"/>
      <c r="U34" s="33"/>
      <c r="V34" s="33"/>
    </row>
    <row r="35" spans="1:22">
      <c r="A35" s="33" t="s">
        <v>590</v>
      </c>
      <c r="B35" s="53">
        <v>10</v>
      </c>
      <c r="C35" s="34">
        <v>120</v>
      </c>
      <c r="D35" s="34">
        <v>13228</v>
      </c>
      <c r="E35" s="35">
        <v>9.1</v>
      </c>
      <c r="F35" s="41"/>
      <c r="G35" s="41"/>
      <c r="H35" s="41"/>
      <c r="I35" s="41"/>
      <c r="J35" s="41"/>
      <c r="M35" s="33"/>
      <c r="T35" s="33"/>
      <c r="U35" s="33"/>
      <c r="V35" s="33"/>
    </row>
    <row r="36" spans="1:22">
      <c r="A36" s="33" t="s">
        <v>54</v>
      </c>
      <c r="B36" s="53" t="s">
        <v>161</v>
      </c>
      <c r="C36" s="34">
        <v>151</v>
      </c>
      <c r="D36" s="34">
        <v>17093</v>
      </c>
      <c r="E36" s="35">
        <v>8.8000000000000007</v>
      </c>
      <c r="F36" s="41"/>
      <c r="G36" s="41"/>
      <c r="H36" s="41"/>
      <c r="I36" s="41"/>
      <c r="J36" s="41"/>
      <c r="M36" s="33"/>
      <c r="T36" s="33"/>
      <c r="U36" s="33"/>
      <c r="V36" s="33"/>
    </row>
    <row r="37" spans="1:22">
      <c r="A37" s="33" t="s">
        <v>76</v>
      </c>
      <c r="B37" s="53">
        <v>53</v>
      </c>
      <c r="C37" s="34">
        <v>522</v>
      </c>
      <c r="D37" s="34">
        <v>86277</v>
      </c>
      <c r="E37" s="35">
        <v>6.1</v>
      </c>
      <c r="F37" s="35">
        <v>0</v>
      </c>
      <c r="G37" s="35">
        <v>1.4</v>
      </c>
      <c r="H37" s="35">
        <v>5.4</v>
      </c>
      <c r="I37" s="35">
        <v>8.1999999999999993</v>
      </c>
      <c r="J37" s="35">
        <v>9.4</v>
      </c>
      <c r="M37" s="33"/>
      <c r="T37" s="33"/>
      <c r="U37" s="33"/>
      <c r="V37" s="33"/>
    </row>
    <row r="38" spans="1:22">
      <c r="A38" s="33" t="s">
        <v>75</v>
      </c>
      <c r="B38" s="53" t="s">
        <v>159</v>
      </c>
      <c r="C38" s="34">
        <v>91</v>
      </c>
      <c r="D38" s="34">
        <v>12604</v>
      </c>
      <c r="E38" s="35">
        <v>7.2</v>
      </c>
      <c r="F38" s="35">
        <v>0</v>
      </c>
      <c r="G38" s="35">
        <v>0</v>
      </c>
      <c r="H38" s="35">
        <v>2.8</v>
      </c>
      <c r="I38" s="35">
        <v>8.6</v>
      </c>
      <c r="J38" s="35">
        <v>14</v>
      </c>
      <c r="M38" s="33"/>
      <c r="T38" s="33"/>
      <c r="U38" s="33"/>
      <c r="V38" s="33"/>
    </row>
    <row r="39" spans="1:22">
      <c r="A39" s="33" t="s">
        <v>525</v>
      </c>
      <c r="B39" s="53" t="s">
        <v>160</v>
      </c>
      <c r="C39" s="34">
        <v>2</v>
      </c>
      <c r="D39" s="34">
        <v>297</v>
      </c>
      <c r="E39" s="35">
        <v>6.7</v>
      </c>
      <c r="F39" s="41"/>
      <c r="G39" s="41"/>
      <c r="H39" s="41"/>
      <c r="I39" s="41"/>
      <c r="J39" s="41"/>
      <c r="M39" s="33"/>
      <c r="T39" s="33"/>
      <c r="U39" s="33"/>
      <c r="V39" s="33"/>
    </row>
    <row r="40" spans="1:22">
      <c r="A40" s="33" t="s">
        <v>77</v>
      </c>
      <c r="B40" s="53" t="s">
        <v>162</v>
      </c>
      <c r="C40" s="34">
        <v>49</v>
      </c>
      <c r="D40" s="34">
        <v>37003</v>
      </c>
      <c r="E40" s="35">
        <v>1.3</v>
      </c>
      <c r="F40" s="35">
        <v>0</v>
      </c>
      <c r="G40" s="35">
        <v>0</v>
      </c>
      <c r="H40" s="35">
        <v>0</v>
      </c>
      <c r="I40" s="35">
        <v>2.6</v>
      </c>
      <c r="J40" s="35">
        <v>4.3</v>
      </c>
      <c r="M40" s="33"/>
      <c r="T40" s="33"/>
      <c r="U40" s="33"/>
      <c r="V40" s="33"/>
    </row>
    <row r="41" spans="1:22">
      <c r="A41" s="33" t="s">
        <v>79</v>
      </c>
      <c r="B41" s="53" t="s">
        <v>163</v>
      </c>
      <c r="C41" s="34">
        <v>1071</v>
      </c>
      <c r="D41" s="34">
        <v>74481</v>
      </c>
      <c r="E41" s="35">
        <v>14.4</v>
      </c>
      <c r="F41" s="35">
        <v>0</v>
      </c>
      <c r="G41" s="35">
        <v>6.5</v>
      </c>
      <c r="H41" s="35">
        <v>14.5</v>
      </c>
      <c r="I41" s="35">
        <v>24.7</v>
      </c>
      <c r="J41" s="35">
        <v>35.200000000000003</v>
      </c>
      <c r="M41" s="33"/>
      <c r="T41" s="33"/>
      <c r="U41" s="33"/>
      <c r="V41" s="33"/>
    </row>
    <row r="42" spans="1:22">
      <c r="A42" s="33" t="s">
        <v>55</v>
      </c>
      <c r="B42" s="53" t="s">
        <v>164</v>
      </c>
      <c r="C42" s="34">
        <v>949</v>
      </c>
      <c r="D42" s="34">
        <v>146387</v>
      </c>
      <c r="E42" s="35">
        <v>6.5</v>
      </c>
      <c r="F42" s="35">
        <v>0</v>
      </c>
      <c r="G42" s="35">
        <v>2.7</v>
      </c>
      <c r="H42" s="35">
        <v>5.4</v>
      </c>
      <c r="I42" s="35">
        <v>8.6</v>
      </c>
      <c r="J42" s="35">
        <v>11.8</v>
      </c>
      <c r="M42" s="33"/>
      <c r="T42" s="33"/>
      <c r="U42" s="33"/>
      <c r="V42" s="33"/>
    </row>
    <row r="43" spans="1:22">
      <c r="A43" s="32" t="s">
        <v>83</v>
      </c>
      <c r="B43" s="56"/>
      <c r="D43" s="63"/>
      <c r="E43" s="47"/>
      <c r="F43" s="47"/>
      <c r="G43" s="47"/>
      <c r="H43" s="47"/>
      <c r="I43" s="41"/>
      <c r="J43" s="41"/>
      <c r="U43" s="43"/>
    </row>
    <row r="44" spans="1:22">
      <c r="A44" s="1" t="s">
        <v>82</v>
      </c>
      <c r="B44" s="54" t="s">
        <v>165</v>
      </c>
      <c r="C44" s="34">
        <v>0</v>
      </c>
      <c r="D44" s="34">
        <v>603</v>
      </c>
      <c r="E44" s="35">
        <v>0</v>
      </c>
      <c r="F44" s="41"/>
      <c r="G44" s="41"/>
      <c r="H44" s="41"/>
      <c r="I44" s="41"/>
      <c r="J44" s="41"/>
      <c r="M44" s="33"/>
      <c r="T44" s="33"/>
      <c r="U44" s="33"/>
      <c r="V44" s="33"/>
    </row>
    <row r="45" spans="1:22">
      <c r="A45" s="1" t="s">
        <v>84</v>
      </c>
      <c r="B45" s="54" t="s">
        <v>114</v>
      </c>
      <c r="C45" s="34">
        <v>60</v>
      </c>
      <c r="D45" s="34">
        <v>14376</v>
      </c>
      <c r="E45" s="35">
        <v>4.2</v>
      </c>
      <c r="F45" s="41"/>
      <c r="G45" s="41"/>
      <c r="H45" s="41"/>
      <c r="I45" s="41"/>
      <c r="J45" s="41"/>
      <c r="M45" s="33"/>
      <c r="T45" s="33"/>
      <c r="U45" s="33"/>
      <c r="V45" s="33"/>
    </row>
    <row r="48" spans="1:22">
      <c r="A48" s="235" t="s">
        <v>275</v>
      </c>
      <c r="B48" s="235"/>
      <c r="C48" s="237"/>
      <c r="D48" s="237"/>
      <c r="E48" s="248" t="s">
        <v>36</v>
      </c>
      <c r="F48" s="248"/>
      <c r="G48" s="248"/>
      <c r="H48" s="248"/>
      <c r="I48" s="248"/>
      <c r="J48" s="248"/>
    </row>
    <row r="49" spans="1:10" ht="38.25">
      <c r="A49" s="27" t="s">
        <v>64</v>
      </c>
      <c r="B49" s="59" t="s">
        <v>273</v>
      </c>
      <c r="C49" s="28" t="s">
        <v>143</v>
      </c>
      <c r="D49" s="28" t="s">
        <v>166</v>
      </c>
      <c r="E49" s="59" t="s">
        <v>40</v>
      </c>
      <c r="F49" s="60" t="s">
        <v>41</v>
      </c>
      <c r="G49" s="60" t="s">
        <v>42</v>
      </c>
      <c r="H49" s="60" t="s">
        <v>43</v>
      </c>
      <c r="I49" s="60" t="s">
        <v>44</v>
      </c>
      <c r="J49" s="60" t="s">
        <v>45</v>
      </c>
    </row>
    <row r="50" spans="1:10">
      <c r="A50" s="31" t="s">
        <v>144</v>
      </c>
    </row>
    <row r="51" spans="1:10">
      <c r="A51" s="33" t="s">
        <v>47</v>
      </c>
      <c r="B51" s="53">
        <v>22</v>
      </c>
      <c r="C51" s="34">
        <v>47584</v>
      </c>
      <c r="D51" s="34">
        <v>78304</v>
      </c>
      <c r="E51" s="37">
        <v>0.61</v>
      </c>
      <c r="F51" s="37">
        <v>0.24</v>
      </c>
      <c r="G51" s="37">
        <v>0.46</v>
      </c>
      <c r="H51" s="37">
        <v>0.59</v>
      </c>
      <c r="I51" s="37">
        <v>0.75</v>
      </c>
      <c r="J51" s="37">
        <v>0.91</v>
      </c>
    </row>
    <row r="52" spans="1:10">
      <c r="A52" s="33" t="s">
        <v>48</v>
      </c>
      <c r="B52" s="53">
        <v>108</v>
      </c>
      <c r="C52" s="34">
        <v>302388</v>
      </c>
      <c r="D52" s="34">
        <v>536190</v>
      </c>
      <c r="E52" s="37">
        <v>0.56000000000000005</v>
      </c>
      <c r="F52" s="37">
        <v>0.28999999999999998</v>
      </c>
      <c r="G52" s="37">
        <v>0.48</v>
      </c>
      <c r="H52" s="37">
        <v>0.62</v>
      </c>
      <c r="I52" s="37">
        <v>0.69</v>
      </c>
      <c r="J52" s="37">
        <v>0.78</v>
      </c>
    </row>
    <row r="53" spans="1:10" ht="25.5">
      <c r="A53" s="44" t="s">
        <v>58</v>
      </c>
      <c r="B53" s="53">
        <v>59</v>
      </c>
      <c r="C53" s="34">
        <v>289636</v>
      </c>
      <c r="D53" s="34">
        <v>389397</v>
      </c>
      <c r="E53" s="37">
        <v>0.74</v>
      </c>
      <c r="F53" s="37">
        <v>0.47</v>
      </c>
      <c r="G53" s="37">
        <v>0.62</v>
      </c>
      <c r="H53" s="37">
        <v>0.73</v>
      </c>
      <c r="I53" s="37">
        <v>0.85</v>
      </c>
      <c r="J53" s="37">
        <v>0.9</v>
      </c>
    </row>
    <row r="54" spans="1:10" ht="25.5">
      <c r="A54" s="44" t="s">
        <v>57</v>
      </c>
      <c r="B54" s="53">
        <v>53</v>
      </c>
      <c r="C54" s="34">
        <v>324082</v>
      </c>
      <c r="D54" s="34">
        <v>447282</v>
      </c>
      <c r="E54" s="37">
        <v>0.72</v>
      </c>
      <c r="F54" s="37">
        <v>0.56000000000000005</v>
      </c>
      <c r="G54" s="37">
        <v>0.67</v>
      </c>
      <c r="H54" s="37">
        <v>0.76</v>
      </c>
      <c r="I54" s="37">
        <v>0.83</v>
      </c>
      <c r="J54" s="37">
        <v>0.86</v>
      </c>
    </row>
    <row r="55" spans="1:10" ht="25.5">
      <c r="A55" s="44" t="s">
        <v>60</v>
      </c>
      <c r="B55" s="53" t="s">
        <v>167</v>
      </c>
      <c r="C55" s="34">
        <v>459741</v>
      </c>
      <c r="D55" s="34">
        <v>717260</v>
      </c>
      <c r="E55" s="37">
        <v>0.64</v>
      </c>
      <c r="F55" s="37">
        <v>0.38</v>
      </c>
      <c r="G55" s="37">
        <v>0.53</v>
      </c>
      <c r="H55" s="37">
        <v>0.66</v>
      </c>
      <c r="I55" s="37">
        <v>0.8</v>
      </c>
      <c r="J55" s="37">
        <v>0.86</v>
      </c>
    </row>
    <row r="56" spans="1:10" ht="25.5">
      <c r="A56" s="44" t="s">
        <v>61</v>
      </c>
      <c r="B56" s="53" t="s">
        <v>148</v>
      </c>
      <c r="C56" s="34">
        <v>675759</v>
      </c>
      <c r="D56" s="34">
        <v>858552</v>
      </c>
      <c r="E56" s="37">
        <v>0.79</v>
      </c>
      <c r="F56" s="37">
        <v>0.6</v>
      </c>
      <c r="G56" s="37">
        <v>0.72</v>
      </c>
      <c r="H56" s="37">
        <v>0.78</v>
      </c>
      <c r="I56" s="37">
        <v>0.84</v>
      </c>
      <c r="J56" s="37">
        <v>0.87</v>
      </c>
    </row>
    <row r="57" spans="1:10" ht="25.5">
      <c r="A57" s="44" t="s">
        <v>59</v>
      </c>
      <c r="B57" s="53">
        <v>89</v>
      </c>
      <c r="C57" s="34">
        <v>546824</v>
      </c>
      <c r="D57" s="34">
        <v>700556</v>
      </c>
      <c r="E57" s="37">
        <v>0.78</v>
      </c>
      <c r="F57" s="37">
        <v>0.54</v>
      </c>
      <c r="G57" s="37">
        <v>0.65</v>
      </c>
      <c r="H57" s="37">
        <v>0.79</v>
      </c>
      <c r="I57" s="37">
        <v>0.85</v>
      </c>
      <c r="J57" s="37">
        <v>0.9</v>
      </c>
    </row>
    <row r="58" spans="1:10">
      <c r="A58" s="33" t="s">
        <v>53</v>
      </c>
      <c r="B58" s="53">
        <v>15</v>
      </c>
      <c r="C58" s="34">
        <v>49681</v>
      </c>
      <c r="D58" s="34">
        <v>64539</v>
      </c>
      <c r="E58" s="37">
        <v>0.77</v>
      </c>
      <c r="F58" s="38"/>
      <c r="G58" s="38"/>
      <c r="H58" s="38"/>
      <c r="I58" s="38"/>
      <c r="J58" s="38"/>
    </row>
    <row r="59" spans="1:10">
      <c r="A59" s="33" t="s">
        <v>54</v>
      </c>
      <c r="B59" s="53">
        <v>32</v>
      </c>
      <c r="C59" s="34">
        <v>135006</v>
      </c>
      <c r="D59" s="34">
        <v>176565</v>
      </c>
      <c r="E59" s="37">
        <v>0.76</v>
      </c>
      <c r="F59" s="37">
        <v>0.46</v>
      </c>
      <c r="G59" s="37">
        <v>0.68</v>
      </c>
      <c r="H59" s="37">
        <v>0.78</v>
      </c>
      <c r="I59" s="37">
        <v>0.86</v>
      </c>
      <c r="J59" s="37">
        <v>0.89</v>
      </c>
    </row>
    <row r="60" spans="1:10">
      <c r="A60" s="33" t="s">
        <v>50</v>
      </c>
      <c r="B60" s="53">
        <v>6</v>
      </c>
      <c r="C60" s="34">
        <v>6079</v>
      </c>
      <c r="D60" s="34">
        <v>26502</v>
      </c>
      <c r="E60" s="37">
        <v>0.23</v>
      </c>
      <c r="F60" s="38"/>
      <c r="G60" s="38"/>
      <c r="H60" s="38"/>
      <c r="I60" s="38"/>
      <c r="J60" s="38"/>
    </row>
    <row r="61" spans="1:10">
      <c r="A61" s="33" t="s">
        <v>52</v>
      </c>
      <c r="B61" s="53">
        <v>5</v>
      </c>
      <c r="C61" s="34">
        <v>2025</v>
      </c>
      <c r="D61" s="34">
        <v>9873</v>
      </c>
      <c r="E61" s="37">
        <v>0.21</v>
      </c>
      <c r="F61" s="38"/>
      <c r="G61" s="38"/>
      <c r="H61" s="38"/>
      <c r="I61" s="38"/>
      <c r="J61" s="38"/>
    </row>
    <row r="62" spans="1:10">
      <c r="A62" s="33" t="s">
        <v>51</v>
      </c>
      <c r="B62" s="53">
        <v>53</v>
      </c>
      <c r="C62" s="34">
        <v>88718</v>
      </c>
      <c r="D62" s="34">
        <v>308116</v>
      </c>
      <c r="E62" s="37">
        <v>0.28999999999999998</v>
      </c>
      <c r="F62" s="37">
        <v>0.13</v>
      </c>
      <c r="G62" s="37">
        <v>0.19</v>
      </c>
      <c r="H62" s="37">
        <v>0.27</v>
      </c>
      <c r="I62" s="37">
        <v>0.34</v>
      </c>
      <c r="J62" s="37">
        <v>0.41</v>
      </c>
    </row>
    <row r="63" spans="1:10">
      <c r="A63" s="33" t="s">
        <v>55</v>
      </c>
      <c r="B63" s="53">
        <v>95</v>
      </c>
      <c r="C63" s="34">
        <v>474506</v>
      </c>
      <c r="D63" s="34">
        <v>588523</v>
      </c>
      <c r="E63" s="37">
        <v>0.81</v>
      </c>
      <c r="F63" s="37">
        <v>0.63</v>
      </c>
      <c r="G63" s="37">
        <v>0.75</v>
      </c>
      <c r="H63" s="37">
        <v>0.82</v>
      </c>
      <c r="I63" s="37">
        <v>0.88</v>
      </c>
      <c r="J63" s="37">
        <v>0.94</v>
      </c>
    </row>
    <row r="64" spans="1:10">
      <c r="A64" s="33" t="s">
        <v>49</v>
      </c>
      <c r="B64" s="53">
        <v>86</v>
      </c>
      <c r="C64" s="34">
        <v>307988</v>
      </c>
      <c r="D64" s="34">
        <v>399731</v>
      </c>
      <c r="E64" s="37">
        <v>0.77</v>
      </c>
      <c r="F64" s="37">
        <v>0.44</v>
      </c>
      <c r="G64" s="37">
        <v>0.62</v>
      </c>
      <c r="H64" s="37">
        <v>0.79</v>
      </c>
      <c r="I64" s="37">
        <v>0.88</v>
      </c>
      <c r="J64" s="37">
        <v>0.95</v>
      </c>
    </row>
    <row r="65" spans="1:10">
      <c r="A65" s="33" t="s">
        <v>56</v>
      </c>
      <c r="B65" s="53">
        <v>37</v>
      </c>
      <c r="C65" s="34">
        <v>212948</v>
      </c>
      <c r="D65" s="34">
        <v>240301</v>
      </c>
      <c r="E65" s="37">
        <v>0.89</v>
      </c>
      <c r="F65" s="37">
        <v>0.66</v>
      </c>
      <c r="G65" s="37">
        <v>0.8</v>
      </c>
      <c r="H65" s="37">
        <v>0.9</v>
      </c>
      <c r="I65" s="37">
        <v>0.93</v>
      </c>
      <c r="J65" s="37">
        <v>0.96</v>
      </c>
    </row>
    <row r="66" spans="1:10">
      <c r="A66" s="32" t="s">
        <v>145</v>
      </c>
      <c r="C66" s="34"/>
      <c r="D66" s="34"/>
      <c r="E66" s="37"/>
      <c r="F66" s="37"/>
      <c r="G66" s="37"/>
      <c r="H66" s="37"/>
      <c r="I66" s="37"/>
      <c r="J66" s="37"/>
    </row>
    <row r="67" spans="1:10">
      <c r="A67" s="33" t="s">
        <v>138</v>
      </c>
      <c r="B67" s="53">
        <v>11</v>
      </c>
      <c r="C67" s="34">
        <v>6495</v>
      </c>
      <c r="D67" s="34">
        <v>56182</v>
      </c>
      <c r="E67" s="37">
        <v>0.12</v>
      </c>
      <c r="F67" s="38"/>
      <c r="G67" s="38"/>
      <c r="H67" s="38"/>
      <c r="I67" s="38"/>
      <c r="J67" s="38"/>
    </row>
    <row r="68" spans="1:10">
      <c r="A68" s="33" t="s">
        <v>139</v>
      </c>
      <c r="B68" s="53">
        <v>32</v>
      </c>
      <c r="C68" s="34">
        <v>28702</v>
      </c>
      <c r="D68" s="34">
        <v>141304</v>
      </c>
      <c r="E68" s="37">
        <v>0.2</v>
      </c>
      <c r="F68" s="37">
        <v>0.08</v>
      </c>
      <c r="G68" s="37">
        <v>0.13</v>
      </c>
      <c r="H68" s="37">
        <v>0.2</v>
      </c>
      <c r="I68" s="37">
        <v>0.25</v>
      </c>
      <c r="J68" s="37">
        <v>0.41</v>
      </c>
    </row>
    <row r="69" spans="1:10">
      <c r="A69" s="33" t="s">
        <v>2</v>
      </c>
      <c r="B69" s="53">
        <v>51</v>
      </c>
      <c r="C69" s="34">
        <v>124487</v>
      </c>
      <c r="D69" s="34">
        <v>267233</v>
      </c>
      <c r="E69" s="37">
        <v>0.47</v>
      </c>
      <c r="F69" s="37">
        <v>0.11</v>
      </c>
      <c r="G69" s="37">
        <v>0.36</v>
      </c>
      <c r="H69" s="37">
        <v>0.56000000000000005</v>
      </c>
      <c r="I69" s="37">
        <v>0.67</v>
      </c>
      <c r="J69" s="37">
        <v>0.78</v>
      </c>
    </row>
    <row r="70" spans="1:10">
      <c r="A70" s="33" t="s">
        <v>140</v>
      </c>
      <c r="B70" s="53">
        <v>5</v>
      </c>
      <c r="C70" s="34">
        <v>869</v>
      </c>
      <c r="D70" s="34">
        <v>21167</v>
      </c>
      <c r="E70" s="37">
        <v>0.04</v>
      </c>
      <c r="F70" s="38"/>
      <c r="G70" s="38"/>
      <c r="H70" s="38"/>
      <c r="I70" s="38"/>
      <c r="J70" s="38"/>
    </row>
    <row r="71" spans="1:10">
      <c r="A71" s="33" t="s">
        <v>141</v>
      </c>
      <c r="B71" s="53">
        <v>6</v>
      </c>
      <c r="C71" s="34">
        <v>8312</v>
      </c>
      <c r="D71" s="34">
        <v>37723</v>
      </c>
      <c r="E71" s="37">
        <v>0.22</v>
      </c>
      <c r="F71" s="38"/>
      <c r="G71" s="38"/>
      <c r="H71" s="38"/>
      <c r="I71" s="38"/>
      <c r="J71" s="38"/>
    </row>
    <row r="72" spans="1:10">
      <c r="A72" s="32" t="s">
        <v>71</v>
      </c>
      <c r="E72" s="38"/>
      <c r="F72" s="38"/>
      <c r="G72" s="38"/>
      <c r="H72" s="38"/>
      <c r="I72" s="38"/>
      <c r="J72" s="38"/>
    </row>
    <row r="73" spans="1:10">
      <c r="A73" s="33" t="s">
        <v>1</v>
      </c>
      <c r="B73" s="53" t="s">
        <v>168</v>
      </c>
      <c r="C73" s="34">
        <v>189265</v>
      </c>
      <c r="D73" s="34">
        <v>726161</v>
      </c>
      <c r="E73" s="37">
        <v>0.26</v>
      </c>
      <c r="F73" s="37">
        <v>0.11</v>
      </c>
      <c r="G73" s="37">
        <v>0.15</v>
      </c>
      <c r="H73" s="37">
        <v>0.22</v>
      </c>
      <c r="I73" s="37">
        <v>0.39</v>
      </c>
      <c r="J73" s="37">
        <v>0.53</v>
      </c>
    </row>
    <row r="74" spans="1:10">
      <c r="A74" s="33" t="s">
        <v>82</v>
      </c>
      <c r="B74" s="53" t="s">
        <v>169</v>
      </c>
      <c r="C74" s="34">
        <v>3264</v>
      </c>
      <c r="D74" s="34">
        <v>142396</v>
      </c>
      <c r="E74" s="37">
        <v>0.02</v>
      </c>
      <c r="F74" s="37">
        <v>0</v>
      </c>
      <c r="G74" s="37">
        <v>0.01</v>
      </c>
      <c r="H74" s="37">
        <v>0.02</v>
      </c>
      <c r="I74" s="37">
        <v>0.04</v>
      </c>
      <c r="J74" s="37">
        <v>0.05</v>
      </c>
    </row>
    <row r="75" spans="1:10">
      <c r="A75" s="33" t="s">
        <v>72</v>
      </c>
      <c r="B75" s="53" t="s">
        <v>150</v>
      </c>
      <c r="C75" s="34">
        <v>2330</v>
      </c>
      <c r="D75" s="34">
        <v>9607</v>
      </c>
      <c r="E75" s="37">
        <v>0.24</v>
      </c>
      <c r="F75" s="38"/>
      <c r="G75" s="38"/>
      <c r="H75" s="38"/>
      <c r="I75" s="38"/>
      <c r="J75" s="38"/>
    </row>
    <row r="76" spans="1:10">
      <c r="A76" s="33" t="s">
        <v>74</v>
      </c>
      <c r="B76" s="53">
        <v>10</v>
      </c>
      <c r="C76" s="34">
        <v>8356</v>
      </c>
      <c r="D76" s="34">
        <v>46388</v>
      </c>
      <c r="E76" s="37">
        <v>0.18</v>
      </c>
      <c r="F76" s="38"/>
      <c r="G76" s="38"/>
      <c r="H76" s="38"/>
      <c r="I76" s="38"/>
      <c r="J76" s="38"/>
    </row>
    <row r="77" spans="1:10">
      <c r="A77" s="33" t="s">
        <v>62</v>
      </c>
      <c r="B77" s="53">
        <v>27</v>
      </c>
      <c r="C77" s="34">
        <v>7539</v>
      </c>
      <c r="D77" s="34">
        <v>38716</v>
      </c>
      <c r="E77" s="37">
        <v>0.19</v>
      </c>
      <c r="F77" s="37">
        <v>0.01</v>
      </c>
      <c r="G77" s="37">
        <v>0.05</v>
      </c>
      <c r="H77" s="37">
        <v>0.14000000000000001</v>
      </c>
      <c r="I77" s="37">
        <v>0.28999999999999998</v>
      </c>
      <c r="J77" s="37">
        <v>0.38</v>
      </c>
    </row>
    <row r="78" spans="1:10">
      <c r="A78" s="33" t="s">
        <v>81</v>
      </c>
      <c r="B78" s="53" t="s">
        <v>170</v>
      </c>
      <c r="C78" s="34">
        <v>17991</v>
      </c>
      <c r="D78" s="34">
        <v>107894</v>
      </c>
      <c r="E78" s="37">
        <v>0.17</v>
      </c>
      <c r="F78" s="37">
        <v>7.0000000000000007E-2</v>
      </c>
      <c r="G78" s="37">
        <v>0.11</v>
      </c>
      <c r="H78" s="37">
        <v>0.15</v>
      </c>
      <c r="I78" s="37">
        <v>0.22</v>
      </c>
      <c r="J78" s="37">
        <v>0.3</v>
      </c>
    </row>
    <row r="79" spans="1:10">
      <c r="A79" s="33" t="s">
        <v>68</v>
      </c>
      <c r="B79" s="53">
        <v>174</v>
      </c>
      <c r="C79" s="34">
        <v>232766</v>
      </c>
      <c r="D79" s="34">
        <v>1182850</v>
      </c>
      <c r="E79" s="37">
        <v>0.2</v>
      </c>
      <c r="F79" s="37">
        <v>0.09</v>
      </c>
      <c r="G79" s="37">
        <v>0.12</v>
      </c>
      <c r="H79" s="37">
        <v>0.16</v>
      </c>
      <c r="I79" s="37">
        <v>0.24</v>
      </c>
      <c r="J79" s="37">
        <v>0.36</v>
      </c>
    </row>
    <row r="80" spans="1:10">
      <c r="A80" s="33" t="s">
        <v>69</v>
      </c>
      <c r="B80" s="53" t="s">
        <v>171</v>
      </c>
      <c r="C80" s="34">
        <v>717604</v>
      </c>
      <c r="D80" s="34">
        <v>3325379</v>
      </c>
      <c r="E80" s="37">
        <v>0.22</v>
      </c>
      <c r="F80" s="37">
        <v>0.11</v>
      </c>
      <c r="G80" s="37">
        <v>0.15</v>
      </c>
      <c r="H80" s="37">
        <v>0.2</v>
      </c>
      <c r="I80" s="37">
        <v>0.26</v>
      </c>
      <c r="J80" s="37">
        <v>0.37</v>
      </c>
    </row>
    <row r="81" spans="1:17">
      <c r="A81" s="33" t="s">
        <v>590</v>
      </c>
      <c r="B81" s="53">
        <v>10</v>
      </c>
      <c r="C81" s="34">
        <v>13228</v>
      </c>
      <c r="D81" s="34">
        <v>62958</v>
      </c>
      <c r="E81" s="37">
        <v>0.21</v>
      </c>
      <c r="F81" s="38"/>
      <c r="G81" s="38"/>
      <c r="H81" s="38"/>
      <c r="I81" s="38"/>
      <c r="J81" s="38"/>
    </row>
    <row r="82" spans="1:17">
      <c r="A82" s="33" t="s">
        <v>54</v>
      </c>
      <c r="B82" s="53">
        <v>14</v>
      </c>
      <c r="C82" s="34">
        <v>17093</v>
      </c>
      <c r="D82" s="34">
        <v>62659</v>
      </c>
      <c r="E82" s="37">
        <v>0.27</v>
      </c>
      <c r="F82" s="38"/>
      <c r="G82" s="38"/>
      <c r="H82" s="38"/>
      <c r="I82" s="38"/>
      <c r="J82" s="38"/>
    </row>
    <row r="83" spans="1:17">
      <c r="A83" s="33" t="s">
        <v>76</v>
      </c>
      <c r="B83" s="53" t="s">
        <v>172</v>
      </c>
      <c r="C83" s="34">
        <v>86277</v>
      </c>
      <c r="D83" s="34">
        <v>311694</v>
      </c>
      <c r="E83" s="37">
        <v>0.28000000000000003</v>
      </c>
      <c r="F83" s="37">
        <v>0.13</v>
      </c>
      <c r="G83" s="37">
        <v>0.21</v>
      </c>
      <c r="H83" s="37">
        <v>0.26</v>
      </c>
      <c r="I83" s="37">
        <v>0.36</v>
      </c>
      <c r="J83" s="37">
        <v>0.42</v>
      </c>
    </row>
    <row r="84" spans="1:17">
      <c r="A84" s="33" t="s">
        <v>525</v>
      </c>
      <c r="B84" s="53">
        <v>11</v>
      </c>
      <c r="C84" s="34">
        <v>297</v>
      </c>
      <c r="D84" s="34">
        <v>23650</v>
      </c>
      <c r="E84" s="37">
        <v>0.01</v>
      </c>
      <c r="F84" s="38"/>
      <c r="G84" s="38"/>
      <c r="H84" s="38"/>
      <c r="I84" s="38"/>
      <c r="J84" s="38"/>
    </row>
    <row r="85" spans="1:17">
      <c r="A85" s="33" t="s">
        <v>591</v>
      </c>
      <c r="B85" s="53">
        <v>54</v>
      </c>
      <c r="C85" s="34">
        <v>12604</v>
      </c>
      <c r="D85" s="34">
        <v>138517</v>
      </c>
      <c r="E85" s="37">
        <v>0.09</v>
      </c>
      <c r="F85" s="37">
        <v>0.01</v>
      </c>
      <c r="G85" s="37">
        <v>0.02</v>
      </c>
      <c r="H85" s="37">
        <v>0.05</v>
      </c>
      <c r="I85" s="37">
        <v>0.12</v>
      </c>
      <c r="J85" s="37">
        <v>0.2</v>
      </c>
    </row>
    <row r="86" spans="1:17">
      <c r="A86" s="33" t="s">
        <v>77</v>
      </c>
      <c r="B86" s="53">
        <v>68</v>
      </c>
      <c r="C86" s="34">
        <v>37003</v>
      </c>
      <c r="D86" s="34">
        <v>242277</v>
      </c>
      <c r="E86" s="37">
        <v>0.15</v>
      </c>
      <c r="F86" s="37">
        <v>7.0000000000000007E-2</v>
      </c>
      <c r="G86" s="37">
        <v>0.11</v>
      </c>
      <c r="H86" s="37">
        <v>0.15</v>
      </c>
      <c r="I86" s="37">
        <v>0.19</v>
      </c>
      <c r="J86" s="37">
        <v>0.34</v>
      </c>
    </row>
    <row r="87" spans="1:17">
      <c r="A87" s="33" t="s">
        <v>79</v>
      </c>
      <c r="B87" s="53" t="s">
        <v>173</v>
      </c>
      <c r="C87" s="34">
        <v>74481</v>
      </c>
      <c r="D87" s="34">
        <v>660670</v>
      </c>
      <c r="E87" s="37">
        <v>0.11</v>
      </c>
      <c r="F87" s="37">
        <v>0.04</v>
      </c>
      <c r="G87" s="37">
        <v>0.06</v>
      </c>
      <c r="H87" s="37">
        <v>0.08</v>
      </c>
      <c r="I87" s="37">
        <v>0.12</v>
      </c>
      <c r="J87" s="37">
        <v>0.18</v>
      </c>
    </row>
    <row r="88" spans="1:17">
      <c r="A88" s="33" t="s">
        <v>55</v>
      </c>
      <c r="B88" s="53">
        <v>83</v>
      </c>
      <c r="C88" s="34">
        <v>146387</v>
      </c>
      <c r="D88" s="34">
        <v>555808</v>
      </c>
      <c r="E88" s="37">
        <v>0.26</v>
      </c>
      <c r="F88" s="37">
        <v>0.15</v>
      </c>
      <c r="G88" s="37">
        <v>0.18</v>
      </c>
      <c r="H88" s="37">
        <v>0.24</v>
      </c>
      <c r="I88" s="37">
        <v>0.31</v>
      </c>
      <c r="J88" s="37">
        <v>0.42</v>
      </c>
    </row>
    <row r="89" spans="1:17">
      <c r="A89" s="32" t="s">
        <v>83</v>
      </c>
      <c r="B89" s="53" t="s">
        <v>174</v>
      </c>
      <c r="C89" s="63"/>
      <c r="E89" s="38"/>
      <c r="F89" s="38"/>
      <c r="G89" s="38"/>
      <c r="H89" s="38"/>
      <c r="I89" s="38"/>
      <c r="J89" s="38"/>
    </row>
    <row r="90" spans="1:17">
      <c r="A90" s="1" t="s">
        <v>82</v>
      </c>
      <c r="B90" s="53">
        <v>5</v>
      </c>
      <c r="C90" s="34">
        <v>603</v>
      </c>
      <c r="D90" s="34">
        <v>61434</v>
      </c>
      <c r="E90" s="37">
        <v>0.01</v>
      </c>
      <c r="F90" s="38"/>
      <c r="G90" s="38"/>
      <c r="H90" s="38"/>
      <c r="I90" s="38"/>
      <c r="J90" s="38"/>
    </row>
    <row r="91" spans="1:17">
      <c r="A91" s="1" t="s">
        <v>84</v>
      </c>
      <c r="B91" s="53">
        <v>11</v>
      </c>
      <c r="C91" s="34">
        <v>14376</v>
      </c>
      <c r="D91" s="34">
        <v>87740</v>
      </c>
      <c r="E91" s="37">
        <v>0.16</v>
      </c>
      <c r="F91" s="38"/>
      <c r="G91" s="38"/>
      <c r="H91" s="38"/>
      <c r="I91" s="38"/>
      <c r="J91" s="38"/>
    </row>
    <row r="93" spans="1:17" s="26" customFormat="1">
      <c r="A93" s="246" t="s">
        <v>277</v>
      </c>
      <c r="B93" s="237"/>
      <c r="C93" s="237"/>
      <c r="D93" s="237"/>
      <c r="E93" s="246" t="s">
        <v>278</v>
      </c>
      <c r="F93" s="237"/>
      <c r="G93" s="237"/>
      <c r="H93" s="237"/>
      <c r="I93" s="237"/>
      <c r="J93" s="237"/>
      <c r="K93" s="25"/>
      <c r="L93" s="57"/>
      <c r="M93" s="25"/>
      <c r="N93" s="25"/>
      <c r="O93" s="25"/>
      <c r="P93" s="25"/>
      <c r="Q93" s="25"/>
    </row>
    <row r="94" spans="1:17" s="26" customFormat="1">
      <c r="A94" s="237"/>
      <c r="B94" s="237"/>
      <c r="C94" s="237"/>
      <c r="D94" s="237"/>
      <c r="E94" s="237"/>
      <c r="F94" s="237"/>
      <c r="G94" s="237"/>
      <c r="H94" s="237"/>
      <c r="I94" s="237"/>
      <c r="J94" s="237"/>
      <c r="K94" s="25"/>
      <c r="L94" s="57"/>
      <c r="M94" s="25"/>
      <c r="N94" s="25"/>
      <c r="O94" s="25"/>
      <c r="P94" s="25"/>
      <c r="Q94" s="25"/>
    </row>
    <row r="95" spans="1:17" s="26" customFormat="1">
      <c r="A95" s="245" t="s">
        <v>276</v>
      </c>
      <c r="B95" s="245"/>
      <c r="C95" s="245"/>
      <c r="D95" s="245"/>
      <c r="F95" s="39"/>
      <c r="G95" s="39"/>
      <c r="H95" s="39"/>
      <c r="I95" s="39"/>
      <c r="J95" s="39"/>
      <c r="K95" s="25"/>
      <c r="L95" s="57"/>
      <c r="M95" s="25"/>
      <c r="N95" s="25"/>
      <c r="O95" s="25"/>
      <c r="P95" s="25"/>
      <c r="Q95" s="25"/>
    </row>
    <row r="97" spans="1:10" ht="27.75" customHeight="1">
      <c r="A97" s="239" t="s">
        <v>592</v>
      </c>
      <c r="B97" s="240"/>
      <c r="C97" s="240"/>
      <c r="D97" s="240"/>
      <c r="E97" s="240"/>
      <c r="F97" s="240"/>
      <c r="G97" s="240"/>
      <c r="H97" s="240"/>
      <c r="I97" s="240"/>
      <c r="J97" s="240"/>
    </row>
    <row r="99" spans="1:10">
      <c r="A99" s="293" t="s">
        <v>614</v>
      </c>
    </row>
  </sheetData>
  <mergeCells count="9">
    <mergeCell ref="A95:D95"/>
    <mergeCell ref="A97:J97"/>
    <mergeCell ref="A1:J1"/>
    <mergeCell ref="A2:E2"/>
    <mergeCell ref="F2:J2"/>
    <mergeCell ref="A48:D48"/>
    <mergeCell ref="E48:J48"/>
    <mergeCell ref="A93:D94"/>
    <mergeCell ref="E93:J94"/>
  </mergeCells>
  <phoneticPr fontId="0" type="noConversion"/>
  <pageMargins left="0.75" right="0.75" top="1" bottom="1" header="0.5" footer="0.5"/>
  <pageSetup scale="75" orientation="portrait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Y63"/>
  <sheetViews>
    <sheetView topLeftCell="A37" workbookViewId="0">
      <selection activeCell="A63" sqref="A63"/>
    </sheetView>
  </sheetViews>
  <sheetFormatPr defaultRowHeight="12.75"/>
  <cols>
    <col min="1" max="1" width="35.140625" bestFit="1" customWidth="1"/>
    <col min="2" max="2" width="10.85546875" style="48" customWidth="1"/>
    <col min="3" max="4" width="9.85546875" style="63" customWidth="1"/>
    <col min="5" max="7" width="8.5703125" customWidth="1"/>
    <col min="8" max="8" width="9.7109375" customWidth="1"/>
    <col min="9" max="10" width="8.5703125" customWidth="1"/>
  </cols>
  <sheetData>
    <row r="1" spans="1:23" s="26" customFormat="1" ht="31.5" customHeight="1">
      <c r="A1" s="235" t="s">
        <v>299</v>
      </c>
      <c r="B1" s="235"/>
      <c r="C1" s="236"/>
      <c r="D1" s="236"/>
      <c r="E1" s="236"/>
      <c r="F1" s="236"/>
      <c r="G1" s="236"/>
      <c r="H1" s="236"/>
      <c r="I1" s="236"/>
      <c r="J1" s="236"/>
      <c r="K1" s="25"/>
      <c r="L1" s="57"/>
      <c r="M1" s="25"/>
      <c r="N1" s="25"/>
      <c r="O1" s="25"/>
      <c r="P1" s="25"/>
      <c r="Q1" s="25"/>
    </row>
    <row r="2" spans="1:23" s="26" customFormat="1" ht="19.5" customHeight="1">
      <c r="A2" s="235" t="s">
        <v>279</v>
      </c>
      <c r="B2" s="235"/>
      <c r="C2" s="237"/>
      <c r="D2" s="237"/>
      <c r="E2" s="237"/>
      <c r="F2" s="248" t="s">
        <v>36</v>
      </c>
      <c r="G2" s="248"/>
      <c r="H2" s="248"/>
      <c r="I2" s="248"/>
      <c r="J2" s="248"/>
      <c r="K2" s="25"/>
      <c r="L2" s="57"/>
      <c r="M2" s="25"/>
      <c r="N2" s="25"/>
      <c r="O2" s="25"/>
      <c r="P2" s="25"/>
      <c r="Q2" s="25"/>
    </row>
    <row r="3" spans="1:23" s="26" customFormat="1" ht="27">
      <c r="A3" s="27" t="s">
        <v>64</v>
      </c>
      <c r="B3" s="59" t="s">
        <v>273</v>
      </c>
      <c r="C3" s="28" t="s">
        <v>175</v>
      </c>
      <c r="D3" s="28" t="s">
        <v>176</v>
      </c>
      <c r="E3" s="59" t="s">
        <v>40</v>
      </c>
      <c r="F3" s="60" t="s">
        <v>41</v>
      </c>
      <c r="G3" s="60" t="s">
        <v>42</v>
      </c>
      <c r="H3" s="60" t="s">
        <v>43</v>
      </c>
      <c r="I3" s="60" t="s">
        <v>44</v>
      </c>
      <c r="J3" s="60" t="s">
        <v>45</v>
      </c>
      <c r="K3" s="29"/>
      <c r="L3" s="30"/>
      <c r="M3" s="29"/>
      <c r="N3" s="29"/>
      <c r="O3" s="29"/>
      <c r="P3" s="29"/>
      <c r="Q3" s="29"/>
    </row>
    <row r="4" spans="1:23" s="26" customFormat="1">
      <c r="A4" s="31" t="s">
        <v>144</v>
      </c>
      <c r="B4" s="62"/>
      <c r="C4" s="28"/>
      <c r="D4" s="28"/>
      <c r="E4" s="59"/>
      <c r="F4" s="60"/>
      <c r="G4" s="60"/>
      <c r="H4" s="60"/>
      <c r="I4" s="60"/>
      <c r="J4" s="60"/>
      <c r="K4" s="29"/>
      <c r="L4" s="30"/>
      <c r="M4" s="29"/>
      <c r="N4" s="29"/>
      <c r="O4" s="29"/>
      <c r="P4" s="29"/>
      <c r="Q4" s="29"/>
    </row>
    <row r="5" spans="1:23">
      <c r="A5" s="1" t="s">
        <v>47</v>
      </c>
      <c r="B5" s="48">
        <v>25</v>
      </c>
      <c r="C5" s="45">
        <v>364</v>
      </c>
      <c r="D5" s="45">
        <v>34088</v>
      </c>
      <c r="E5" s="46">
        <v>10.7</v>
      </c>
      <c r="F5" s="46">
        <v>0</v>
      </c>
      <c r="G5" s="46">
        <v>2.4</v>
      </c>
      <c r="H5" s="46">
        <v>7.4</v>
      </c>
      <c r="I5" s="46">
        <v>13.1</v>
      </c>
      <c r="J5" s="46">
        <v>15.1</v>
      </c>
      <c r="U5" s="1"/>
      <c r="V5" s="1"/>
      <c r="W5" s="1"/>
    </row>
    <row r="6" spans="1:23">
      <c r="A6" s="1" t="s">
        <v>48</v>
      </c>
      <c r="B6" s="48" t="s">
        <v>91</v>
      </c>
      <c r="C6" s="45">
        <v>366</v>
      </c>
      <c r="D6" s="45">
        <v>174480</v>
      </c>
      <c r="E6" s="46">
        <v>2.1</v>
      </c>
      <c r="F6" s="46">
        <v>0</v>
      </c>
      <c r="G6" s="46">
        <v>0</v>
      </c>
      <c r="H6" s="46">
        <v>1.2</v>
      </c>
      <c r="I6" s="46">
        <v>2.8</v>
      </c>
      <c r="J6" s="46">
        <v>5.8</v>
      </c>
      <c r="U6" s="1"/>
      <c r="V6" s="1"/>
      <c r="W6" s="1"/>
    </row>
    <row r="7" spans="1:23" ht="25.5">
      <c r="A7" s="44" t="s">
        <v>57</v>
      </c>
      <c r="B7" s="48">
        <v>77</v>
      </c>
      <c r="C7" s="45">
        <v>690</v>
      </c>
      <c r="D7" s="45">
        <v>281990</v>
      </c>
      <c r="E7" s="46">
        <v>2.4</v>
      </c>
      <c r="F7" s="46">
        <v>0</v>
      </c>
      <c r="G7" s="46">
        <v>1</v>
      </c>
      <c r="H7" s="46">
        <v>2.2000000000000002</v>
      </c>
      <c r="I7" s="46">
        <v>4.2</v>
      </c>
      <c r="J7" s="46">
        <v>8.3000000000000007</v>
      </c>
      <c r="U7" s="1"/>
      <c r="V7" s="1"/>
      <c r="W7" s="1"/>
    </row>
    <row r="8" spans="1:23" ht="25.5">
      <c r="A8" s="44" t="s">
        <v>58</v>
      </c>
      <c r="B8" s="48" t="s">
        <v>178</v>
      </c>
      <c r="C8" s="45">
        <v>398</v>
      </c>
      <c r="D8" s="45">
        <v>181102</v>
      </c>
      <c r="E8" s="46">
        <v>2.2000000000000002</v>
      </c>
      <c r="F8" s="46">
        <v>0</v>
      </c>
      <c r="G8" s="46">
        <v>0</v>
      </c>
      <c r="H8" s="46">
        <v>1.3</v>
      </c>
      <c r="I8" s="46">
        <v>3.5</v>
      </c>
      <c r="J8" s="46">
        <v>6.1</v>
      </c>
      <c r="U8" s="1"/>
      <c r="V8" s="1"/>
      <c r="W8" s="1"/>
    </row>
    <row r="9" spans="1:23" ht="25.5">
      <c r="A9" s="44" t="s">
        <v>59</v>
      </c>
      <c r="B9" s="48" t="s">
        <v>179</v>
      </c>
      <c r="C9" s="45">
        <v>1093</v>
      </c>
      <c r="D9" s="45">
        <v>383068</v>
      </c>
      <c r="E9" s="46">
        <v>2.9</v>
      </c>
      <c r="F9" s="46">
        <v>0</v>
      </c>
      <c r="G9" s="46">
        <v>0.9</v>
      </c>
      <c r="H9" s="46">
        <v>2</v>
      </c>
      <c r="I9" s="46">
        <v>3.1</v>
      </c>
      <c r="J9" s="46">
        <v>5.6</v>
      </c>
      <c r="U9" s="1"/>
      <c r="V9" s="1"/>
      <c r="W9" s="1"/>
    </row>
    <row r="10" spans="1:23" ht="25.5">
      <c r="A10" s="44" t="s">
        <v>60</v>
      </c>
      <c r="B10" s="48" t="s">
        <v>180</v>
      </c>
      <c r="C10" s="45">
        <v>621</v>
      </c>
      <c r="D10" s="45">
        <v>282004</v>
      </c>
      <c r="E10" s="46">
        <v>2.2000000000000002</v>
      </c>
      <c r="F10" s="46">
        <v>0</v>
      </c>
      <c r="G10" s="46">
        <v>0</v>
      </c>
      <c r="H10" s="46">
        <v>0.7</v>
      </c>
      <c r="I10" s="46">
        <v>3</v>
      </c>
      <c r="J10" s="46">
        <v>5.8</v>
      </c>
      <c r="U10" s="1"/>
      <c r="V10" s="1"/>
      <c r="W10" s="1"/>
    </row>
    <row r="11" spans="1:23" ht="25.5">
      <c r="A11" s="44" t="s">
        <v>61</v>
      </c>
      <c r="B11" s="48" t="s">
        <v>181</v>
      </c>
      <c r="C11" s="45">
        <v>904</v>
      </c>
      <c r="D11" s="45">
        <v>469719</v>
      </c>
      <c r="E11" s="46">
        <v>1.9</v>
      </c>
      <c r="F11" s="46">
        <v>0</v>
      </c>
      <c r="G11" s="46">
        <v>0.4</v>
      </c>
      <c r="H11" s="46">
        <v>1.3</v>
      </c>
      <c r="I11" s="46">
        <v>3</v>
      </c>
      <c r="J11" s="46">
        <v>4.2</v>
      </c>
      <c r="U11" s="1"/>
      <c r="V11" s="1"/>
      <c r="W11" s="1"/>
    </row>
    <row r="12" spans="1:23">
      <c r="A12" s="1" t="s">
        <v>53</v>
      </c>
      <c r="B12" s="48" t="s">
        <v>184</v>
      </c>
      <c r="C12" s="45">
        <v>170</v>
      </c>
      <c r="D12" s="45">
        <v>25528</v>
      </c>
      <c r="E12" s="46">
        <v>6.7</v>
      </c>
      <c r="F12" s="47"/>
      <c r="G12" s="47"/>
      <c r="H12" s="47"/>
      <c r="I12" s="47"/>
      <c r="J12" s="47"/>
      <c r="U12" s="1"/>
      <c r="V12" s="1"/>
      <c r="W12" s="1"/>
    </row>
    <row r="13" spans="1:23">
      <c r="A13" s="1" t="s">
        <v>54</v>
      </c>
      <c r="B13" s="48">
        <v>42</v>
      </c>
      <c r="C13" s="45">
        <v>407</v>
      </c>
      <c r="D13" s="45">
        <v>76763</v>
      </c>
      <c r="E13" s="46">
        <v>5.3</v>
      </c>
      <c r="F13" s="46">
        <v>0</v>
      </c>
      <c r="G13" s="46">
        <v>2.6</v>
      </c>
      <c r="H13" s="46">
        <v>4</v>
      </c>
      <c r="I13" s="46">
        <v>5.6</v>
      </c>
      <c r="J13" s="46">
        <v>8.1999999999999993</v>
      </c>
      <c r="U13" s="1"/>
      <c r="V13" s="1"/>
      <c r="W13" s="1"/>
    </row>
    <row r="14" spans="1:23">
      <c r="A14" s="1" t="s">
        <v>50</v>
      </c>
      <c r="B14" s="48">
        <v>10</v>
      </c>
      <c r="C14" s="45">
        <v>11</v>
      </c>
      <c r="D14" s="45">
        <v>18316</v>
      </c>
      <c r="E14" s="46">
        <v>0.6</v>
      </c>
      <c r="F14" s="47"/>
      <c r="G14" s="47"/>
      <c r="H14" s="47"/>
      <c r="I14" s="47"/>
      <c r="J14" s="47"/>
      <c r="U14" s="1"/>
      <c r="V14" s="1"/>
      <c r="W14" s="1"/>
    </row>
    <row r="15" spans="1:23">
      <c r="A15" s="1" t="s">
        <v>52</v>
      </c>
      <c r="B15" s="48" t="s">
        <v>183</v>
      </c>
      <c r="C15" s="45">
        <v>8</v>
      </c>
      <c r="D15" s="45">
        <v>3509</v>
      </c>
      <c r="E15" s="46">
        <v>2.2999999999999998</v>
      </c>
      <c r="F15" s="47"/>
      <c r="G15" s="47"/>
      <c r="H15" s="47"/>
      <c r="I15" s="47"/>
      <c r="J15" s="47"/>
      <c r="U15" s="1"/>
      <c r="V15" s="1"/>
      <c r="W15" s="1"/>
    </row>
    <row r="16" spans="1:23">
      <c r="A16" s="1" t="s">
        <v>51</v>
      </c>
      <c r="B16" s="48" t="s">
        <v>182</v>
      </c>
      <c r="C16" s="45">
        <v>317</v>
      </c>
      <c r="D16" s="45">
        <v>172208</v>
      </c>
      <c r="E16" s="46">
        <v>1.8</v>
      </c>
      <c r="F16" s="46">
        <v>0</v>
      </c>
      <c r="G16" s="46">
        <v>0</v>
      </c>
      <c r="H16" s="46">
        <v>0.7</v>
      </c>
      <c r="I16" s="46">
        <v>2.7</v>
      </c>
      <c r="J16" s="46">
        <v>4.5999999999999996</v>
      </c>
      <c r="U16" s="1"/>
      <c r="V16" s="1"/>
      <c r="W16" s="1"/>
    </row>
    <row r="17" spans="1:25">
      <c r="A17" s="1" t="s">
        <v>70</v>
      </c>
      <c r="B17" s="48">
        <v>5</v>
      </c>
      <c r="C17" s="45">
        <v>4</v>
      </c>
      <c r="D17" s="45">
        <v>8748</v>
      </c>
      <c r="E17" s="46">
        <v>0.5</v>
      </c>
      <c r="F17" s="47"/>
      <c r="G17" s="47"/>
      <c r="H17" s="47"/>
      <c r="I17" s="47"/>
      <c r="J17" s="47"/>
      <c r="U17" s="1"/>
      <c r="V17" s="1"/>
      <c r="W17" s="1"/>
    </row>
    <row r="18" spans="1:25">
      <c r="A18" s="1" t="s">
        <v>55</v>
      </c>
      <c r="B18" s="48" t="s">
        <v>185</v>
      </c>
      <c r="C18" s="45">
        <v>1515</v>
      </c>
      <c r="D18" s="45">
        <v>311739</v>
      </c>
      <c r="E18" s="46">
        <v>4.9000000000000004</v>
      </c>
      <c r="F18" s="46">
        <v>0</v>
      </c>
      <c r="G18" s="46">
        <v>1.8</v>
      </c>
      <c r="H18" s="46">
        <v>3.8</v>
      </c>
      <c r="I18" s="46">
        <v>6.5</v>
      </c>
      <c r="J18" s="46">
        <v>9.9</v>
      </c>
      <c r="U18" s="1"/>
      <c r="V18" s="1"/>
      <c r="W18" s="1"/>
    </row>
    <row r="19" spans="1:25">
      <c r="A19" s="1" t="s">
        <v>49</v>
      </c>
      <c r="B19" s="48" t="s">
        <v>177</v>
      </c>
      <c r="C19" s="45">
        <v>831</v>
      </c>
      <c r="D19" s="45">
        <v>214373</v>
      </c>
      <c r="E19" s="46">
        <v>3.9</v>
      </c>
      <c r="F19" s="46">
        <v>0</v>
      </c>
      <c r="G19" s="46">
        <v>0.9</v>
      </c>
      <c r="H19" s="46">
        <v>2.6</v>
      </c>
      <c r="I19" s="46">
        <v>5.4</v>
      </c>
      <c r="J19" s="46">
        <v>9.6999999999999993</v>
      </c>
      <c r="U19" s="1"/>
      <c r="V19" s="1"/>
      <c r="W19" s="1"/>
    </row>
    <row r="20" spans="1:25">
      <c r="A20" s="1" t="s">
        <v>56</v>
      </c>
      <c r="B20" s="48">
        <v>41</v>
      </c>
      <c r="C20" s="45">
        <v>1173</v>
      </c>
      <c r="D20" s="45">
        <v>145294</v>
      </c>
      <c r="E20" s="46">
        <v>8.1</v>
      </c>
      <c r="F20" s="46">
        <v>0</v>
      </c>
      <c r="G20" s="46">
        <v>2.1</v>
      </c>
      <c r="H20" s="46">
        <v>5.2</v>
      </c>
      <c r="I20" s="46">
        <v>10</v>
      </c>
      <c r="J20" s="46">
        <v>16.100000000000001</v>
      </c>
      <c r="U20" s="1"/>
      <c r="V20" s="1"/>
      <c r="W20" s="1"/>
    </row>
    <row r="21" spans="1:25" s="36" customFormat="1">
      <c r="A21" s="32" t="s">
        <v>145</v>
      </c>
      <c r="B21" s="54"/>
      <c r="C21" s="34"/>
      <c r="D21" s="34"/>
      <c r="E21" s="35"/>
      <c r="F21" s="35"/>
      <c r="G21" s="35"/>
      <c r="H21" s="35"/>
      <c r="I21" s="41"/>
      <c r="J21" s="41"/>
      <c r="U21" s="33"/>
      <c r="V21" s="34"/>
      <c r="W21" s="33"/>
      <c r="X21"/>
      <c r="Y21"/>
    </row>
    <row r="22" spans="1:25">
      <c r="A22" s="1" t="s">
        <v>2</v>
      </c>
      <c r="B22" s="48" t="s">
        <v>186</v>
      </c>
      <c r="C22" s="45">
        <v>50</v>
      </c>
      <c r="D22" s="45">
        <v>43208</v>
      </c>
      <c r="E22" s="46">
        <v>1.2</v>
      </c>
      <c r="F22" s="46">
        <v>0</v>
      </c>
      <c r="G22" s="46">
        <v>0</v>
      </c>
      <c r="H22" s="46">
        <v>0</v>
      </c>
      <c r="I22" s="46">
        <v>0.7</v>
      </c>
      <c r="J22" s="46">
        <v>2.9</v>
      </c>
      <c r="U22" s="1"/>
      <c r="V22" s="1"/>
      <c r="W22" s="1"/>
    </row>
    <row r="23" spans="1:25" s="36" customFormat="1">
      <c r="A23" s="32" t="s">
        <v>71</v>
      </c>
      <c r="B23" s="56" t="s">
        <v>174</v>
      </c>
      <c r="C23" s="43"/>
      <c r="D23" s="43"/>
      <c r="E23" s="41"/>
      <c r="F23" s="41"/>
      <c r="G23" s="41"/>
      <c r="H23" s="41"/>
      <c r="I23" s="41"/>
      <c r="J23" s="41"/>
      <c r="U23" s="43"/>
      <c r="V23" s="43"/>
      <c r="X23"/>
      <c r="Y23"/>
    </row>
    <row r="24" spans="1:25">
      <c r="A24" s="1" t="s">
        <v>1</v>
      </c>
      <c r="B24" s="48" t="s">
        <v>187</v>
      </c>
      <c r="C24" s="45">
        <v>56</v>
      </c>
      <c r="D24" s="45">
        <v>18760</v>
      </c>
      <c r="E24" s="46">
        <v>3</v>
      </c>
      <c r="F24" s="46">
        <v>0</v>
      </c>
      <c r="G24" s="46">
        <v>0</v>
      </c>
      <c r="H24" s="46">
        <v>1.3</v>
      </c>
      <c r="I24" s="46">
        <v>4.7</v>
      </c>
      <c r="J24" s="46">
        <v>6</v>
      </c>
      <c r="U24" s="1"/>
      <c r="V24" s="1"/>
      <c r="W24" s="1"/>
    </row>
    <row r="25" spans="1:25">
      <c r="A25" s="1" t="s">
        <v>68</v>
      </c>
      <c r="B25" s="48" t="s">
        <v>188</v>
      </c>
      <c r="C25" s="45">
        <v>4</v>
      </c>
      <c r="D25" s="45">
        <v>9783</v>
      </c>
      <c r="E25" s="46">
        <v>0.4</v>
      </c>
      <c r="F25" s="47"/>
      <c r="G25" s="47"/>
      <c r="H25" s="47"/>
      <c r="I25" s="47"/>
      <c r="J25" s="47"/>
      <c r="U25" s="1"/>
      <c r="V25" s="1"/>
      <c r="W25" s="1"/>
    </row>
    <row r="26" spans="1:25">
      <c r="A26" s="1" t="s">
        <v>69</v>
      </c>
      <c r="B26" s="48" t="s">
        <v>189</v>
      </c>
      <c r="C26" s="45">
        <v>9</v>
      </c>
      <c r="D26" s="45">
        <v>12421</v>
      </c>
      <c r="E26" s="46">
        <v>0.7</v>
      </c>
      <c r="F26" s="47"/>
      <c r="G26" s="47"/>
      <c r="H26" s="47"/>
      <c r="I26" s="47"/>
      <c r="J26" s="47"/>
      <c r="U26" s="1"/>
      <c r="V26" s="1"/>
      <c r="W26" s="1"/>
    </row>
    <row r="27" spans="1:25">
      <c r="A27" s="1" t="s">
        <v>78</v>
      </c>
      <c r="B27" s="48">
        <v>5</v>
      </c>
      <c r="C27" s="45">
        <v>2</v>
      </c>
      <c r="D27" s="45">
        <v>2129</v>
      </c>
      <c r="E27" s="46">
        <v>0.9</v>
      </c>
      <c r="F27" s="47"/>
      <c r="G27" s="47"/>
      <c r="H27" s="47"/>
      <c r="I27" s="47"/>
      <c r="J27" s="47"/>
      <c r="U27" s="1"/>
      <c r="V27" s="1"/>
      <c r="W27" s="1"/>
    </row>
    <row r="30" spans="1:25">
      <c r="A30" s="235" t="s">
        <v>280</v>
      </c>
      <c r="B30" s="235"/>
      <c r="C30" s="237"/>
      <c r="D30" s="237"/>
      <c r="E30" s="248" t="s">
        <v>36</v>
      </c>
      <c r="F30" s="248"/>
      <c r="G30" s="248"/>
      <c r="H30" s="248"/>
      <c r="I30" s="248"/>
      <c r="J30" s="248"/>
    </row>
    <row r="31" spans="1:25" ht="27">
      <c r="A31" s="27" t="s">
        <v>64</v>
      </c>
      <c r="B31" s="59" t="s">
        <v>273</v>
      </c>
      <c r="C31" s="28" t="s">
        <v>176</v>
      </c>
      <c r="D31" s="28" t="s">
        <v>65</v>
      </c>
      <c r="E31" s="59" t="s">
        <v>40</v>
      </c>
      <c r="F31" s="60" t="s">
        <v>41</v>
      </c>
      <c r="G31" s="60" t="s">
        <v>42</v>
      </c>
      <c r="H31" s="60" t="s">
        <v>43</v>
      </c>
      <c r="I31" s="60" t="s">
        <v>44</v>
      </c>
      <c r="J31" s="60" t="s">
        <v>45</v>
      </c>
    </row>
    <row r="32" spans="1:25">
      <c r="A32" s="31" t="s">
        <v>144</v>
      </c>
      <c r="B32" s="59"/>
      <c r="C32" s="28"/>
      <c r="D32" s="28"/>
      <c r="E32" s="59"/>
      <c r="F32" s="60"/>
      <c r="G32" s="60"/>
      <c r="H32" s="60"/>
      <c r="I32" s="60"/>
      <c r="J32" s="60"/>
    </row>
    <row r="33" spans="1:10">
      <c r="A33" s="1" t="s">
        <v>47</v>
      </c>
      <c r="B33" s="48">
        <v>25</v>
      </c>
      <c r="C33" s="45">
        <v>34088</v>
      </c>
      <c r="D33" s="45">
        <v>90906</v>
      </c>
      <c r="E33" s="49">
        <v>0.37</v>
      </c>
      <c r="F33" s="49">
        <v>0.12</v>
      </c>
      <c r="G33" s="49">
        <v>0.19</v>
      </c>
      <c r="H33" s="49">
        <v>0.41</v>
      </c>
      <c r="I33" s="49">
        <v>0.53</v>
      </c>
      <c r="J33" s="49">
        <v>0.7</v>
      </c>
    </row>
    <row r="34" spans="1:10">
      <c r="A34" s="1" t="s">
        <v>48</v>
      </c>
      <c r="B34" s="48" t="s">
        <v>190</v>
      </c>
      <c r="C34" s="45">
        <v>174480</v>
      </c>
      <c r="D34" s="45">
        <v>636144</v>
      </c>
      <c r="E34" s="49">
        <v>0.27</v>
      </c>
      <c r="F34" s="49">
        <v>0.09</v>
      </c>
      <c r="G34" s="49">
        <v>0.18</v>
      </c>
      <c r="H34" s="49">
        <v>0.25</v>
      </c>
      <c r="I34" s="49">
        <v>0.37</v>
      </c>
      <c r="J34" s="49">
        <v>0.46</v>
      </c>
    </row>
    <row r="35" spans="1:10" ht="25.5">
      <c r="A35" s="44" t="s">
        <v>58</v>
      </c>
      <c r="B35" s="48">
        <v>80</v>
      </c>
      <c r="C35" s="45">
        <v>181102</v>
      </c>
      <c r="D35" s="45">
        <v>498463</v>
      </c>
      <c r="E35" s="49">
        <v>0.36</v>
      </c>
      <c r="F35" s="49">
        <v>7.0000000000000007E-2</v>
      </c>
      <c r="G35" s="49">
        <v>0.2</v>
      </c>
      <c r="H35" s="49">
        <v>0.34</v>
      </c>
      <c r="I35" s="49">
        <v>0.46</v>
      </c>
      <c r="J35" s="49">
        <v>0.54</v>
      </c>
    </row>
    <row r="36" spans="1:10" ht="25.5">
      <c r="A36" s="44" t="s">
        <v>57</v>
      </c>
      <c r="B36" s="48">
        <v>77</v>
      </c>
      <c r="C36" s="45">
        <v>281990</v>
      </c>
      <c r="D36" s="45">
        <v>585593</v>
      </c>
      <c r="E36" s="49">
        <v>0.48</v>
      </c>
      <c r="F36" s="49">
        <v>0.27</v>
      </c>
      <c r="G36" s="49">
        <v>0.38</v>
      </c>
      <c r="H36" s="49">
        <v>0.48</v>
      </c>
      <c r="I36" s="49">
        <v>0.6</v>
      </c>
      <c r="J36" s="49">
        <v>0.67</v>
      </c>
    </row>
    <row r="37" spans="1:10" ht="25.5">
      <c r="A37" s="44" t="s">
        <v>60</v>
      </c>
      <c r="B37" s="48" t="s">
        <v>191</v>
      </c>
      <c r="C37" s="45">
        <v>282004</v>
      </c>
      <c r="D37" s="45">
        <v>965299</v>
      </c>
      <c r="E37" s="49">
        <v>0.28999999999999998</v>
      </c>
      <c r="F37" s="49">
        <v>0.06</v>
      </c>
      <c r="G37" s="49">
        <v>0.13</v>
      </c>
      <c r="H37" s="49">
        <v>0.24</v>
      </c>
      <c r="I37" s="49">
        <v>0.38</v>
      </c>
      <c r="J37" s="49">
        <v>0.46</v>
      </c>
    </row>
    <row r="38" spans="1:10" ht="25.5">
      <c r="A38" s="44" t="s">
        <v>61</v>
      </c>
      <c r="B38" s="48">
        <v>138</v>
      </c>
      <c r="C38" s="45">
        <v>469719</v>
      </c>
      <c r="D38" s="45">
        <v>1255856</v>
      </c>
      <c r="E38" s="49">
        <v>0.37</v>
      </c>
      <c r="F38" s="49">
        <v>0.21</v>
      </c>
      <c r="G38" s="49">
        <v>0.28999999999999998</v>
      </c>
      <c r="H38" s="49">
        <v>0.37</v>
      </c>
      <c r="I38" s="49">
        <v>0.43</v>
      </c>
      <c r="J38" s="49">
        <v>0.53</v>
      </c>
    </row>
    <row r="39" spans="1:10" ht="25.5">
      <c r="A39" s="44" t="s">
        <v>59</v>
      </c>
      <c r="B39" s="48">
        <v>115</v>
      </c>
      <c r="C39" s="45">
        <v>383068</v>
      </c>
      <c r="D39" s="45">
        <v>870206</v>
      </c>
      <c r="E39" s="49">
        <v>0.44</v>
      </c>
      <c r="F39" s="49">
        <v>0.15</v>
      </c>
      <c r="G39" s="49">
        <v>0.3</v>
      </c>
      <c r="H39" s="49">
        <v>0.4</v>
      </c>
      <c r="I39" s="49">
        <v>0.54</v>
      </c>
      <c r="J39" s="49">
        <v>0.62</v>
      </c>
    </row>
    <row r="40" spans="1:10">
      <c r="A40" s="1" t="s">
        <v>53</v>
      </c>
      <c r="B40" s="48">
        <v>15</v>
      </c>
      <c r="C40" s="45">
        <v>25528</v>
      </c>
      <c r="D40" s="45">
        <v>66882</v>
      </c>
      <c r="E40" s="49">
        <v>0.38</v>
      </c>
      <c r="F40" s="50"/>
      <c r="G40" s="50"/>
      <c r="H40" s="50"/>
      <c r="I40" s="50"/>
      <c r="J40" s="50"/>
    </row>
    <row r="41" spans="1:10">
      <c r="A41" s="1" t="s">
        <v>54</v>
      </c>
      <c r="B41" s="48">
        <v>42</v>
      </c>
      <c r="C41" s="45">
        <v>76763</v>
      </c>
      <c r="D41" s="45">
        <v>212778</v>
      </c>
      <c r="E41" s="49">
        <v>0.36</v>
      </c>
      <c r="F41" s="49">
        <v>0.22</v>
      </c>
      <c r="G41" s="49">
        <v>0.28000000000000003</v>
      </c>
      <c r="H41" s="49">
        <v>0.34</v>
      </c>
      <c r="I41" s="49">
        <v>0.43</v>
      </c>
      <c r="J41" s="49">
        <v>0.54</v>
      </c>
    </row>
    <row r="42" spans="1:10">
      <c r="A42" s="1" t="s">
        <v>50</v>
      </c>
      <c r="B42" s="48">
        <v>10</v>
      </c>
      <c r="C42" s="45">
        <v>18316</v>
      </c>
      <c r="D42" s="45">
        <v>51610</v>
      </c>
      <c r="E42" s="49">
        <v>0.35</v>
      </c>
      <c r="F42" s="50"/>
      <c r="G42" s="50"/>
      <c r="H42" s="50"/>
      <c r="I42" s="50"/>
      <c r="J42" s="50"/>
    </row>
    <row r="43" spans="1:10">
      <c r="A43" s="1" t="s">
        <v>52</v>
      </c>
      <c r="B43" s="48">
        <v>9</v>
      </c>
      <c r="C43" s="45">
        <v>3509</v>
      </c>
      <c r="D43" s="45">
        <v>15649</v>
      </c>
      <c r="E43" s="49">
        <v>0.22</v>
      </c>
      <c r="F43" s="50"/>
      <c r="G43" s="50"/>
      <c r="H43" s="50"/>
      <c r="I43" s="50"/>
      <c r="J43" s="50"/>
    </row>
    <row r="44" spans="1:10">
      <c r="A44" s="1" t="s">
        <v>51</v>
      </c>
      <c r="B44" s="48" t="s">
        <v>192</v>
      </c>
      <c r="C44" s="45">
        <v>172208</v>
      </c>
      <c r="D44" s="45">
        <v>413123</v>
      </c>
      <c r="E44" s="49">
        <v>0.42</v>
      </c>
      <c r="F44" s="49">
        <v>0.18</v>
      </c>
      <c r="G44" s="49">
        <v>0.27</v>
      </c>
      <c r="H44" s="49">
        <v>0.37</v>
      </c>
      <c r="I44" s="49">
        <v>0.47</v>
      </c>
      <c r="J44" s="49">
        <v>0.56000000000000005</v>
      </c>
    </row>
    <row r="45" spans="1:10">
      <c r="A45" s="1" t="s">
        <v>70</v>
      </c>
      <c r="B45" s="48">
        <v>5</v>
      </c>
      <c r="C45" s="45">
        <v>8748</v>
      </c>
      <c r="D45" s="45">
        <v>18856</v>
      </c>
      <c r="E45" s="49">
        <v>0.46</v>
      </c>
      <c r="F45" s="50"/>
      <c r="G45" s="50"/>
      <c r="H45" s="50"/>
      <c r="I45" s="50"/>
      <c r="J45" s="50"/>
    </row>
    <row r="46" spans="1:10">
      <c r="A46" s="1" t="s">
        <v>55</v>
      </c>
      <c r="B46" s="48">
        <v>127</v>
      </c>
      <c r="C46" s="45">
        <v>311739</v>
      </c>
      <c r="D46" s="45">
        <v>802912</v>
      </c>
      <c r="E46" s="49">
        <v>0.39</v>
      </c>
      <c r="F46" s="49">
        <v>0.21</v>
      </c>
      <c r="G46" s="49">
        <v>0.28000000000000003</v>
      </c>
      <c r="H46" s="49">
        <v>0.37</v>
      </c>
      <c r="I46" s="49">
        <v>0.5</v>
      </c>
      <c r="J46" s="49">
        <v>0.57999999999999996</v>
      </c>
    </row>
    <row r="47" spans="1:10">
      <c r="A47" s="1" t="s">
        <v>49</v>
      </c>
      <c r="B47" s="48">
        <v>109</v>
      </c>
      <c r="C47" s="45">
        <v>214373</v>
      </c>
      <c r="D47" s="45">
        <v>553214</v>
      </c>
      <c r="E47" s="49">
        <v>0.39</v>
      </c>
      <c r="F47" s="49">
        <v>0.19</v>
      </c>
      <c r="G47" s="49">
        <v>0.26</v>
      </c>
      <c r="H47" s="49">
        <v>0.36</v>
      </c>
      <c r="I47" s="49">
        <v>0.47</v>
      </c>
      <c r="J47" s="49">
        <v>0.56000000000000005</v>
      </c>
    </row>
    <row r="48" spans="1:10">
      <c r="A48" s="1" t="s">
        <v>56</v>
      </c>
      <c r="B48" s="48">
        <v>41</v>
      </c>
      <c r="C48" s="45">
        <v>145294</v>
      </c>
      <c r="D48" s="45">
        <v>255374</v>
      </c>
      <c r="E48" s="49">
        <v>0.56999999999999995</v>
      </c>
      <c r="F48" s="49">
        <v>0.37</v>
      </c>
      <c r="G48" s="49">
        <v>0.47</v>
      </c>
      <c r="H48" s="49">
        <v>0.55000000000000004</v>
      </c>
      <c r="I48" s="49">
        <v>0.62</v>
      </c>
      <c r="J48" s="49">
        <v>0.74</v>
      </c>
    </row>
    <row r="49" spans="1:17">
      <c r="A49" s="32" t="s">
        <v>145</v>
      </c>
      <c r="B49" s="48" t="s">
        <v>174</v>
      </c>
      <c r="C49" s="34"/>
      <c r="D49" s="43"/>
      <c r="E49" s="38"/>
      <c r="F49" s="38"/>
      <c r="G49" s="38"/>
      <c r="H49" s="38"/>
      <c r="I49" s="38"/>
      <c r="J49" s="37"/>
    </row>
    <row r="50" spans="1:17">
      <c r="A50" s="1" t="s">
        <v>2</v>
      </c>
      <c r="B50" s="48">
        <v>28</v>
      </c>
      <c r="C50" s="45">
        <v>43208</v>
      </c>
      <c r="D50" s="45">
        <v>124736</v>
      </c>
      <c r="E50" s="49">
        <v>0.35</v>
      </c>
      <c r="F50" s="49">
        <v>7.0000000000000007E-2</v>
      </c>
      <c r="G50" s="49">
        <v>0.15</v>
      </c>
      <c r="H50" s="49">
        <v>0.28000000000000003</v>
      </c>
      <c r="I50" s="49">
        <v>0.49</v>
      </c>
      <c r="J50" s="49">
        <v>0.67</v>
      </c>
    </row>
    <row r="51" spans="1:17">
      <c r="A51" s="32" t="s">
        <v>71</v>
      </c>
      <c r="B51" s="48" t="s">
        <v>174</v>
      </c>
      <c r="C51" s="43"/>
      <c r="D51" s="43"/>
      <c r="E51" s="38"/>
      <c r="F51" s="38"/>
      <c r="G51" s="38"/>
      <c r="H51" s="38"/>
      <c r="I51" s="38"/>
      <c r="J51" s="38"/>
    </row>
    <row r="52" spans="1:17">
      <c r="A52" s="1" t="s">
        <v>1</v>
      </c>
      <c r="B52" s="48" t="s">
        <v>193</v>
      </c>
      <c r="C52" s="45">
        <v>18760</v>
      </c>
      <c r="D52" s="45">
        <v>194639</v>
      </c>
      <c r="E52" s="49">
        <v>0.1</v>
      </c>
      <c r="F52" s="49">
        <v>0.01</v>
      </c>
      <c r="G52" s="49">
        <v>0.03</v>
      </c>
      <c r="H52" s="49">
        <v>0.1</v>
      </c>
      <c r="I52" s="49">
        <v>0.16</v>
      </c>
      <c r="J52" s="49">
        <v>0.27</v>
      </c>
    </row>
    <row r="53" spans="1:17">
      <c r="A53" s="1" t="s">
        <v>68</v>
      </c>
      <c r="B53" s="48">
        <v>12</v>
      </c>
      <c r="C53" s="45">
        <v>9783</v>
      </c>
      <c r="D53" s="45">
        <v>63746</v>
      </c>
      <c r="E53" s="49">
        <v>0.15</v>
      </c>
      <c r="F53" s="50"/>
      <c r="G53" s="50"/>
      <c r="H53" s="50"/>
      <c r="I53" s="50"/>
      <c r="J53" s="50"/>
    </row>
    <row r="54" spans="1:17">
      <c r="A54" s="1" t="s">
        <v>69</v>
      </c>
      <c r="B54" s="48" t="s">
        <v>194</v>
      </c>
      <c r="C54" s="45">
        <v>12421</v>
      </c>
      <c r="D54" s="45">
        <v>76360</v>
      </c>
      <c r="E54" s="49">
        <v>0.16</v>
      </c>
      <c r="F54" s="50"/>
      <c r="G54" s="50"/>
      <c r="H54" s="50"/>
      <c r="I54" s="50"/>
      <c r="J54" s="50"/>
    </row>
    <row r="55" spans="1:17">
      <c r="A55" s="1" t="s">
        <v>78</v>
      </c>
      <c r="B55" s="48">
        <v>5</v>
      </c>
      <c r="C55" s="45">
        <v>2129</v>
      </c>
      <c r="D55" s="45">
        <v>19601</v>
      </c>
      <c r="E55" s="49">
        <v>0.11</v>
      </c>
      <c r="F55" s="50"/>
      <c r="G55" s="50"/>
      <c r="H55" s="50"/>
      <c r="I55" s="50"/>
      <c r="J55" s="50"/>
    </row>
    <row r="57" spans="1:17" s="26" customFormat="1">
      <c r="A57" s="246" t="s">
        <v>282</v>
      </c>
      <c r="B57" s="237"/>
      <c r="C57" s="237"/>
      <c r="D57" s="237"/>
      <c r="E57" s="246" t="s">
        <v>283</v>
      </c>
      <c r="F57" s="237"/>
      <c r="G57" s="237"/>
      <c r="H57" s="237"/>
      <c r="I57" s="237"/>
      <c r="J57" s="237"/>
      <c r="K57" s="25"/>
      <c r="L57" s="57"/>
      <c r="M57" s="25"/>
      <c r="N57" s="25"/>
      <c r="O57" s="25"/>
      <c r="P57" s="25"/>
      <c r="Q57" s="25"/>
    </row>
    <row r="58" spans="1:17" s="26" customFormat="1">
      <c r="A58" s="237"/>
      <c r="B58" s="237"/>
      <c r="C58" s="237"/>
      <c r="D58" s="237"/>
      <c r="E58" s="237"/>
      <c r="F58" s="237"/>
      <c r="G58" s="237"/>
      <c r="H58" s="237"/>
      <c r="I58" s="237"/>
      <c r="J58" s="237"/>
      <c r="K58" s="25"/>
      <c r="L58" s="57"/>
      <c r="M58" s="25"/>
      <c r="N58" s="25"/>
      <c r="O58" s="25"/>
      <c r="P58" s="25"/>
      <c r="Q58" s="25"/>
    </row>
    <row r="59" spans="1:17" s="26" customFormat="1">
      <c r="A59" s="245" t="s">
        <v>281</v>
      </c>
      <c r="B59" s="245"/>
      <c r="C59" s="245"/>
      <c r="D59" s="245"/>
      <c r="F59" s="39"/>
      <c r="G59" s="39"/>
      <c r="H59" s="39"/>
      <c r="I59" s="39"/>
      <c r="J59" s="39"/>
      <c r="K59" s="25"/>
      <c r="L59" s="57"/>
      <c r="M59" s="25"/>
      <c r="N59" s="25"/>
      <c r="O59" s="25"/>
      <c r="P59" s="25"/>
      <c r="Q59" s="25"/>
    </row>
    <row r="61" spans="1:17" s="36" customFormat="1" ht="28.5" customHeight="1">
      <c r="A61" s="239" t="s">
        <v>592</v>
      </c>
      <c r="B61" s="240"/>
      <c r="C61" s="240"/>
      <c r="D61" s="240"/>
      <c r="E61" s="240"/>
      <c r="F61" s="240"/>
      <c r="G61" s="240"/>
      <c r="H61" s="240"/>
      <c r="I61" s="240"/>
      <c r="J61" s="240"/>
    </row>
    <row r="63" spans="1:17">
      <c r="A63" s="294" t="s">
        <v>614</v>
      </c>
    </row>
  </sheetData>
  <mergeCells count="9">
    <mergeCell ref="A59:D59"/>
    <mergeCell ref="A61:J61"/>
    <mergeCell ref="A1:J1"/>
    <mergeCell ref="A2:E2"/>
    <mergeCell ref="F2:J2"/>
    <mergeCell ref="A30:D30"/>
    <mergeCell ref="E30:J30"/>
    <mergeCell ref="A57:D58"/>
    <mergeCell ref="E57:J58"/>
  </mergeCells>
  <phoneticPr fontId="10" type="noConversion"/>
  <pageMargins left="0.75" right="0.75" top="1" bottom="1" header="0.5" footer="0.5"/>
  <pageSetup scale="75" orientation="portrait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W27"/>
  <sheetViews>
    <sheetView workbookViewId="0">
      <selection activeCell="A27" sqref="A27"/>
    </sheetView>
  </sheetViews>
  <sheetFormatPr defaultRowHeight="12.75"/>
  <cols>
    <col min="1" max="1" width="20.7109375" bestFit="1" customWidth="1"/>
    <col min="2" max="2" width="10.85546875" customWidth="1"/>
    <col min="3" max="3" width="9.42578125" style="63" customWidth="1"/>
    <col min="4" max="4" width="9.140625" style="63"/>
    <col min="6" max="7" width="8.5703125" customWidth="1"/>
    <col min="9" max="10" width="8.5703125" customWidth="1"/>
  </cols>
  <sheetData>
    <row r="1" spans="1:23" s="26" customFormat="1" ht="31.5" customHeight="1">
      <c r="A1" s="235" t="s">
        <v>225</v>
      </c>
      <c r="B1" s="237"/>
      <c r="C1" s="237"/>
      <c r="D1" s="237"/>
      <c r="E1" s="237"/>
      <c r="F1" s="237"/>
      <c r="G1" s="237"/>
      <c r="H1" s="237"/>
      <c r="I1" s="237"/>
      <c r="J1" s="237"/>
      <c r="K1" s="51"/>
      <c r="L1" s="57"/>
      <c r="M1" s="25"/>
      <c r="N1" s="25"/>
      <c r="O1" s="25"/>
      <c r="P1" s="25"/>
      <c r="Q1" s="25"/>
    </row>
    <row r="2" spans="1:23" s="26" customFormat="1" ht="18.75" customHeight="1">
      <c r="A2" s="235" t="s">
        <v>284</v>
      </c>
      <c r="B2" s="237"/>
      <c r="C2" s="237"/>
      <c r="D2" s="237"/>
      <c r="E2" s="237"/>
      <c r="F2" s="248" t="s">
        <v>36</v>
      </c>
      <c r="G2" s="237"/>
      <c r="H2" s="237"/>
      <c r="I2" s="237"/>
      <c r="J2" s="237"/>
      <c r="K2" s="58"/>
      <c r="L2" s="57"/>
      <c r="M2" s="25"/>
      <c r="N2" s="25"/>
      <c r="O2" s="25"/>
      <c r="P2" s="25"/>
      <c r="Q2" s="25"/>
    </row>
    <row r="3" spans="1:23" s="26" customFormat="1" ht="38.25">
      <c r="A3" s="27" t="s">
        <v>195</v>
      </c>
      <c r="B3" s="59" t="s">
        <v>273</v>
      </c>
      <c r="C3" s="28" t="s">
        <v>38</v>
      </c>
      <c r="D3" s="28" t="s">
        <v>39</v>
      </c>
      <c r="E3" s="59" t="s">
        <v>40</v>
      </c>
      <c r="F3" s="60" t="s">
        <v>41</v>
      </c>
      <c r="G3" s="60" t="s">
        <v>42</v>
      </c>
      <c r="H3" s="60" t="s">
        <v>43</v>
      </c>
      <c r="I3" s="60" t="s">
        <v>44</v>
      </c>
      <c r="J3" s="60" t="s">
        <v>45</v>
      </c>
      <c r="K3" s="29"/>
      <c r="L3" s="30"/>
      <c r="M3" s="29"/>
      <c r="N3" s="29"/>
      <c r="O3" s="29"/>
      <c r="P3" s="29"/>
      <c r="Q3" s="29"/>
    </row>
    <row r="4" spans="1:23">
      <c r="A4" s="61" t="s">
        <v>196</v>
      </c>
      <c r="B4" s="1" t="s">
        <v>201</v>
      </c>
      <c r="C4" s="45">
        <v>481</v>
      </c>
      <c r="D4" s="45">
        <v>122272</v>
      </c>
      <c r="E4" s="46">
        <v>3.9</v>
      </c>
      <c r="F4" s="46">
        <v>0</v>
      </c>
      <c r="G4" s="46">
        <v>0</v>
      </c>
      <c r="H4" s="46">
        <v>3.2</v>
      </c>
      <c r="I4" s="46">
        <v>5.3</v>
      </c>
      <c r="J4" s="46">
        <v>8</v>
      </c>
      <c r="K4" s="1"/>
      <c r="L4" s="1"/>
      <c r="M4" s="1"/>
      <c r="N4" s="1"/>
      <c r="O4" s="1"/>
      <c r="P4" s="1"/>
      <c r="U4" s="1"/>
      <c r="V4" s="1"/>
      <c r="W4" s="1"/>
    </row>
    <row r="5" spans="1:23">
      <c r="A5" s="61" t="s">
        <v>197</v>
      </c>
      <c r="B5" s="1" t="s">
        <v>202</v>
      </c>
      <c r="C5" s="45">
        <v>373</v>
      </c>
      <c r="D5" s="45">
        <v>111293</v>
      </c>
      <c r="E5" s="46">
        <v>3.4</v>
      </c>
      <c r="F5" s="46">
        <v>0</v>
      </c>
      <c r="G5" s="46">
        <v>0</v>
      </c>
      <c r="H5" s="46">
        <v>2.5</v>
      </c>
      <c r="I5" s="46">
        <v>4.8</v>
      </c>
      <c r="J5" s="46">
        <v>7.5</v>
      </c>
      <c r="K5" s="1"/>
      <c r="L5" s="1"/>
      <c r="M5" s="1"/>
      <c r="N5" s="1"/>
      <c r="O5" s="1"/>
      <c r="P5" s="1"/>
      <c r="U5" s="1"/>
      <c r="V5" s="1"/>
      <c r="W5" s="1"/>
    </row>
    <row r="6" spans="1:23">
      <c r="A6" s="64" t="s">
        <v>198</v>
      </c>
      <c r="B6" s="1" t="s">
        <v>203</v>
      </c>
      <c r="C6" s="45">
        <v>276</v>
      </c>
      <c r="D6" s="45">
        <v>112926</v>
      </c>
      <c r="E6" s="46">
        <v>2.4</v>
      </c>
      <c r="F6" s="46">
        <v>0</v>
      </c>
      <c r="G6" s="46">
        <v>0</v>
      </c>
      <c r="H6" s="46">
        <v>1.4</v>
      </c>
      <c r="I6" s="46">
        <v>3.5</v>
      </c>
      <c r="J6" s="46">
        <v>6</v>
      </c>
      <c r="K6" s="1"/>
      <c r="L6" s="1"/>
      <c r="M6" s="1"/>
      <c r="N6" s="1"/>
      <c r="O6" s="1"/>
      <c r="P6" s="1"/>
      <c r="U6" s="1"/>
      <c r="V6" s="1"/>
      <c r="W6" s="1"/>
    </row>
    <row r="7" spans="1:23">
      <c r="A7" s="64" t="s">
        <v>199</v>
      </c>
      <c r="B7" s="1" t="s">
        <v>204</v>
      </c>
      <c r="C7" s="45">
        <v>216</v>
      </c>
      <c r="D7" s="45">
        <v>90384</v>
      </c>
      <c r="E7" s="46">
        <v>2.4</v>
      </c>
      <c r="F7" s="46">
        <v>0</v>
      </c>
      <c r="G7" s="46">
        <v>0</v>
      </c>
      <c r="H7" s="46">
        <v>0.7</v>
      </c>
      <c r="I7" s="46">
        <v>3.5</v>
      </c>
      <c r="J7" s="46">
        <v>4.8</v>
      </c>
      <c r="K7" s="1"/>
      <c r="L7" s="1"/>
      <c r="M7" s="1"/>
      <c r="N7" s="1"/>
      <c r="O7" s="1"/>
      <c r="P7" s="1"/>
      <c r="U7" s="1"/>
      <c r="V7" s="1"/>
      <c r="W7" s="1"/>
    </row>
    <row r="8" spans="1:23">
      <c r="A8" s="64" t="s">
        <v>200</v>
      </c>
      <c r="B8" s="1" t="s">
        <v>205</v>
      </c>
      <c r="C8" s="45">
        <v>157</v>
      </c>
      <c r="D8" s="45">
        <v>82677</v>
      </c>
      <c r="E8" s="46">
        <v>1.9</v>
      </c>
      <c r="F8" s="46">
        <v>0</v>
      </c>
      <c r="G8" s="46">
        <v>0</v>
      </c>
      <c r="H8" s="46">
        <v>0</v>
      </c>
      <c r="I8" s="46">
        <v>2.6</v>
      </c>
      <c r="J8" s="46">
        <v>6.1</v>
      </c>
      <c r="K8" s="1"/>
      <c r="L8" s="1"/>
      <c r="M8" s="1"/>
      <c r="N8" s="1"/>
      <c r="O8" s="1"/>
      <c r="P8" s="1"/>
      <c r="U8" s="1"/>
      <c r="V8" s="1"/>
      <c r="W8" s="1"/>
    </row>
    <row r="9" spans="1:23">
      <c r="K9" s="1"/>
    </row>
    <row r="10" spans="1:23">
      <c r="K10" s="1"/>
    </row>
    <row r="11" spans="1:23" s="26" customFormat="1">
      <c r="A11" s="235" t="s">
        <v>285</v>
      </c>
      <c r="B11" s="237"/>
      <c r="C11" s="237"/>
      <c r="D11" s="237"/>
      <c r="E11" s="237"/>
      <c r="F11" s="248" t="s">
        <v>36</v>
      </c>
      <c r="G11" s="237"/>
      <c r="H11" s="237"/>
      <c r="I11" s="237"/>
      <c r="J11" s="237"/>
      <c r="K11" s="1"/>
      <c r="L11" s="57"/>
      <c r="M11" s="25"/>
      <c r="N11" s="25"/>
      <c r="O11" s="25"/>
      <c r="P11" s="25"/>
      <c r="Q11" s="25"/>
    </row>
    <row r="12" spans="1:23" s="26" customFormat="1" ht="38.25" customHeight="1">
      <c r="A12" s="27" t="s">
        <v>195</v>
      </c>
      <c r="B12" s="59" t="s">
        <v>273</v>
      </c>
      <c r="C12" s="28" t="s">
        <v>39</v>
      </c>
      <c r="D12" s="28" t="s">
        <v>65</v>
      </c>
      <c r="E12" s="59" t="s">
        <v>212</v>
      </c>
      <c r="F12" s="60" t="s">
        <v>41</v>
      </c>
      <c r="G12" s="60" t="s">
        <v>42</v>
      </c>
      <c r="H12" s="60" t="s">
        <v>43</v>
      </c>
      <c r="I12" s="60" t="s">
        <v>44</v>
      </c>
      <c r="J12" s="60" t="s">
        <v>45</v>
      </c>
      <c r="K12" s="1"/>
    </row>
    <row r="13" spans="1:23">
      <c r="A13" s="61" t="s">
        <v>196</v>
      </c>
      <c r="B13" t="s">
        <v>207</v>
      </c>
      <c r="C13" s="45">
        <v>122272</v>
      </c>
      <c r="D13" s="45">
        <v>345082</v>
      </c>
      <c r="E13" s="49">
        <v>0.35</v>
      </c>
      <c r="F13" s="49">
        <v>0.19</v>
      </c>
      <c r="G13" s="49">
        <v>0.28000000000000003</v>
      </c>
      <c r="H13" s="49">
        <v>0.35</v>
      </c>
      <c r="I13" s="49">
        <v>0.46</v>
      </c>
      <c r="J13" s="49">
        <v>0.56000000000000005</v>
      </c>
      <c r="K13" s="1"/>
      <c r="L13" s="1"/>
      <c r="M13" s="1"/>
      <c r="N13" s="1"/>
      <c r="O13" s="1"/>
      <c r="P13" s="1"/>
    </row>
    <row r="14" spans="1:23">
      <c r="A14" s="61" t="s">
        <v>197</v>
      </c>
      <c r="B14" t="s">
        <v>208</v>
      </c>
      <c r="C14" s="45">
        <v>111293</v>
      </c>
      <c r="D14" s="45">
        <v>348976</v>
      </c>
      <c r="E14" s="49">
        <v>0.32</v>
      </c>
      <c r="F14" s="49">
        <v>0.16</v>
      </c>
      <c r="G14" s="49">
        <v>0.25</v>
      </c>
      <c r="H14" s="49">
        <v>0.3</v>
      </c>
      <c r="I14" s="49">
        <v>0.41</v>
      </c>
      <c r="J14" s="49">
        <v>0.55000000000000004</v>
      </c>
      <c r="K14" s="1"/>
      <c r="L14" s="1"/>
      <c r="M14" s="1"/>
      <c r="N14" s="1"/>
      <c r="O14" s="1"/>
      <c r="P14" s="1"/>
    </row>
    <row r="15" spans="1:23">
      <c r="A15" s="64" t="s">
        <v>198</v>
      </c>
      <c r="B15" t="s">
        <v>209</v>
      </c>
      <c r="C15" s="45">
        <v>112926</v>
      </c>
      <c r="D15" s="45">
        <v>472563</v>
      </c>
      <c r="E15" s="49">
        <v>0.24</v>
      </c>
      <c r="F15" s="49">
        <v>0.1</v>
      </c>
      <c r="G15" s="49">
        <v>0.15</v>
      </c>
      <c r="H15" s="49">
        <v>0.22</v>
      </c>
      <c r="I15" s="49">
        <v>0.33</v>
      </c>
      <c r="J15" s="49">
        <v>0.5</v>
      </c>
      <c r="K15" s="1"/>
      <c r="L15" s="1"/>
      <c r="M15" s="1"/>
      <c r="N15" s="1"/>
      <c r="O15" s="1"/>
      <c r="P15" s="1"/>
    </row>
    <row r="16" spans="1:23">
      <c r="A16" s="64" t="s">
        <v>199</v>
      </c>
      <c r="B16" t="s">
        <v>210</v>
      </c>
      <c r="C16" s="45">
        <v>90384</v>
      </c>
      <c r="D16" s="45">
        <v>547895</v>
      </c>
      <c r="E16" s="49">
        <v>0.16</v>
      </c>
      <c r="F16" s="49">
        <v>0.04</v>
      </c>
      <c r="G16" s="49">
        <v>7.0000000000000007E-2</v>
      </c>
      <c r="H16" s="49">
        <v>0.12</v>
      </c>
      <c r="I16" s="49">
        <v>0.21</v>
      </c>
      <c r="J16" s="49">
        <v>0.37</v>
      </c>
      <c r="K16" s="1"/>
      <c r="L16" s="1"/>
      <c r="M16" s="1"/>
      <c r="N16" s="1"/>
      <c r="O16" s="1"/>
      <c r="P16" s="1"/>
    </row>
    <row r="17" spans="1:17">
      <c r="A17" s="64" t="s">
        <v>200</v>
      </c>
      <c r="B17" t="s">
        <v>211</v>
      </c>
      <c r="C17" s="45">
        <v>82677</v>
      </c>
      <c r="D17" s="45">
        <v>420114</v>
      </c>
      <c r="E17" s="49">
        <v>0.2</v>
      </c>
      <c r="F17" s="49">
        <v>0.04</v>
      </c>
      <c r="G17" s="49">
        <v>7.0000000000000007E-2</v>
      </c>
      <c r="H17" s="49">
        <v>0.13</v>
      </c>
      <c r="I17" s="49">
        <v>0.21</v>
      </c>
      <c r="J17" s="49">
        <v>0.35</v>
      </c>
      <c r="K17" s="1"/>
      <c r="L17" s="1"/>
      <c r="M17" s="1"/>
      <c r="N17" s="1"/>
      <c r="O17" s="1"/>
      <c r="P17" s="1"/>
    </row>
    <row r="18" spans="1:17">
      <c r="E18" s="50"/>
      <c r="F18" s="50"/>
      <c r="G18" s="50"/>
      <c r="H18" s="50"/>
      <c r="I18" s="50"/>
      <c r="J18" s="50"/>
    </row>
    <row r="19" spans="1:17" s="26" customFormat="1">
      <c r="A19" s="246" t="s">
        <v>286</v>
      </c>
      <c r="B19" s="237"/>
      <c r="C19" s="237"/>
      <c r="D19" s="237"/>
      <c r="E19" s="241"/>
      <c r="F19" s="237"/>
      <c r="G19" s="237"/>
      <c r="H19" s="237"/>
      <c r="I19" s="237"/>
      <c r="J19" s="237"/>
      <c r="K19" s="25"/>
      <c r="L19" s="57"/>
      <c r="M19" s="25"/>
      <c r="N19" s="25"/>
      <c r="O19" s="25"/>
      <c r="P19" s="25"/>
      <c r="Q19" s="25"/>
    </row>
    <row r="20" spans="1:17" s="26" customFormat="1">
      <c r="A20" s="237"/>
      <c r="B20" s="237"/>
      <c r="C20" s="237"/>
      <c r="D20" s="237"/>
      <c r="E20" s="237"/>
      <c r="F20" s="237"/>
      <c r="G20" s="237"/>
      <c r="H20" s="237"/>
      <c r="I20" s="237"/>
      <c r="J20" s="237"/>
      <c r="K20" s="25"/>
      <c r="L20" s="57"/>
      <c r="M20" s="25"/>
      <c r="N20" s="25"/>
      <c r="O20" s="25"/>
      <c r="P20" s="25"/>
      <c r="Q20" s="25"/>
    </row>
    <row r="21" spans="1:17" s="26" customFormat="1">
      <c r="A21" s="249" t="s">
        <v>287</v>
      </c>
      <c r="B21" s="237"/>
      <c r="C21" s="237"/>
      <c r="D21" s="237"/>
      <c r="E21" s="237"/>
      <c r="F21" s="39"/>
      <c r="G21" s="39"/>
      <c r="H21" s="39"/>
      <c r="I21" s="39"/>
      <c r="J21" s="39"/>
      <c r="K21" s="25"/>
      <c r="L21" s="57"/>
      <c r="M21" s="25"/>
      <c r="N21" s="25"/>
      <c r="O21" s="25"/>
      <c r="P21" s="25"/>
      <c r="Q21" s="25"/>
    </row>
    <row r="22" spans="1:17" s="26" customFormat="1" ht="21.75" customHeight="1">
      <c r="A22" s="250"/>
      <c r="B22" s="250"/>
      <c r="C22" s="251"/>
      <c r="D22" s="250"/>
      <c r="E22" s="237"/>
      <c r="F22" s="39"/>
      <c r="G22" s="39"/>
      <c r="H22" s="39"/>
      <c r="I22" s="39"/>
      <c r="J22" s="39"/>
      <c r="K22" s="25"/>
      <c r="L22" s="57"/>
      <c r="M22" s="25"/>
      <c r="N22" s="25"/>
      <c r="O22" s="25"/>
      <c r="P22" s="25"/>
      <c r="Q22" s="25"/>
    </row>
    <row r="23" spans="1:17" s="26" customFormat="1">
      <c r="A23" s="245" t="s">
        <v>600</v>
      </c>
      <c r="B23" s="245"/>
      <c r="C23" s="245"/>
      <c r="D23" s="245"/>
      <c r="E23" s="247"/>
      <c r="F23" s="247"/>
      <c r="G23" s="247"/>
      <c r="H23" s="247"/>
      <c r="I23" s="247"/>
      <c r="J23" s="39"/>
      <c r="K23" s="25"/>
      <c r="L23" s="57"/>
      <c r="M23" s="25"/>
      <c r="N23" s="25"/>
      <c r="O23" s="25"/>
      <c r="P23" s="25"/>
      <c r="Q23" s="25"/>
    </row>
    <row r="25" spans="1:17" s="36" customFormat="1" ht="29.25" customHeight="1">
      <c r="A25" s="239" t="s">
        <v>592</v>
      </c>
      <c r="B25" s="240"/>
      <c r="C25" s="240"/>
      <c r="D25" s="240"/>
      <c r="E25" s="240"/>
      <c r="F25" s="240"/>
      <c r="G25" s="240"/>
      <c r="H25" s="240"/>
      <c r="I25" s="240"/>
      <c r="J25" s="240"/>
    </row>
    <row r="27" spans="1:17">
      <c r="A27" s="294" t="s">
        <v>614</v>
      </c>
    </row>
  </sheetData>
  <mergeCells count="10">
    <mergeCell ref="A25:J25"/>
    <mergeCell ref="A19:D20"/>
    <mergeCell ref="E19:J20"/>
    <mergeCell ref="A21:E22"/>
    <mergeCell ref="A23:I23"/>
    <mergeCell ref="A1:J1"/>
    <mergeCell ref="A2:E2"/>
    <mergeCell ref="F2:J2"/>
    <mergeCell ref="A11:E11"/>
    <mergeCell ref="F11:J11"/>
  </mergeCells>
  <phoneticPr fontId="10" type="noConversion"/>
  <pageMargins left="0.75" right="0.75" top="1" bottom="1" header="0.5" footer="0.5"/>
  <pageSetup scale="85" orientation="portrait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W26"/>
  <sheetViews>
    <sheetView workbookViewId="0">
      <selection activeCell="A26" sqref="A26"/>
    </sheetView>
  </sheetViews>
  <sheetFormatPr defaultRowHeight="12.75"/>
  <cols>
    <col min="1" max="1" width="20.7109375" style="36" bestFit="1" customWidth="1"/>
    <col min="2" max="2" width="10.85546875" style="36" customWidth="1"/>
    <col min="3" max="3" width="10.140625" style="43" customWidth="1"/>
    <col min="4" max="4" width="10.28515625" style="43" customWidth="1"/>
    <col min="5" max="7" width="8.5703125" style="36" customWidth="1"/>
    <col min="8" max="8" width="9.140625" style="36"/>
    <col min="9" max="10" width="8.5703125" style="36" customWidth="1"/>
    <col min="11" max="16384" width="9.140625" style="36"/>
  </cols>
  <sheetData>
    <row r="1" spans="1:23" ht="30.75" customHeight="1">
      <c r="A1" s="235" t="s">
        <v>224</v>
      </c>
      <c r="B1" s="237"/>
      <c r="C1" s="237"/>
      <c r="D1" s="237"/>
      <c r="E1" s="237"/>
      <c r="F1" s="237"/>
      <c r="G1" s="237"/>
      <c r="H1" s="237"/>
      <c r="I1" s="237"/>
      <c r="J1" s="237"/>
    </row>
    <row r="2" spans="1:23" ht="17.25" customHeight="1">
      <c r="A2" s="235" t="s">
        <v>288</v>
      </c>
      <c r="B2" s="237"/>
      <c r="C2" s="237"/>
      <c r="D2" s="237"/>
      <c r="E2" s="237"/>
      <c r="F2" s="248" t="s">
        <v>36</v>
      </c>
      <c r="G2" s="237"/>
      <c r="H2" s="237"/>
      <c r="I2" s="237"/>
      <c r="J2" s="237"/>
    </row>
    <row r="3" spans="1:23" ht="38.25">
      <c r="A3" s="27" t="s">
        <v>195</v>
      </c>
      <c r="B3" s="59" t="s">
        <v>273</v>
      </c>
      <c r="C3" s="28" t="s">
        <v>213</v>
      </c>
      <c r="D3" s="28" t="s">
        <v>206</v>
      </c>
      <c r="E3" s="59" t="s">
        <v>40</v>
      </c>
      <c r="F3" s="60" t="s">
        <v>41</v>
      </c>
      <c r="G3" s="60" t="s">
        <v>42</v>
      </c>
      <c r="H3" s="60" t="s">
        <v>43</v>
      </c>
      <c r="I3" s="60" t="s">
        <v>44</v>
      </c>
      <c r="J3" s="60" t="s">
        <v>45</v>
      </c>
    </row>
    <row r="4" spans="1:23">
      <c r="A4" s="61" t="s">
        <v>196</v>
      </c>
      <c r="B4" s="33" t="s">
        <v>215</v>
      </c>
      <c r="C4" s="34">
        <v>129</v>
      </c>
      <c r="D4" s="34">
        <v>32948</v>
      </c>
      <c r="E4" s="35">
        <v>3.9</v>
      </c>
      <c r="F4" s="35">
        <v>0</v>
      </c>
      <c r="G4" s="35">
        <v>0</v>
      </c>
      <c r="H4" s="35">
        <v>0</v>
      </c>
      <c r="I4" s="35">
        <v>5.5</v>
      </c>
      <c r="J4" s="35">
        <v>9.6</v>
      </c>
      <c r="K4" s="1"/>
      <c r="L4" s="1"/>
      <c r="M4" s="1"/>
      <c r="N4" s="1"/>
      <c r="O4" s="1"/>
      <c r="P4" s="1"/>
      <c r="U4" s="33"/>
      <c r="V4" s="33"/>
      <c r="W4" s="33"/>
    </row>
    <row r="5" spans="1:23">
      <c r="A5" s="61" t="s">
        <v>197</v>
      </c>
      <c r="B5" s="33" t="s">
        <v>214</v>
      </c>
      <c r="C5" s="34">
        <v>75</v>
      </c>
      <c r="D5" s="34">
        <v>29492</v>
      </c>
      <c r="E5" s="35">
        <v>2.5</v>
      </c>
      <c r="F5" s="35">
        <v>0</v>
      </c>
      <c r="G5" s="35">
        <v>0</v>
      </c>
      <c r="H5" s="35">
        <v>0</v>
      </c>
      <c r="I5" s="35">
        <v>4.4000000000000004</v>
      </c>
      <c r="J5" s="35">
        <v>8.8000000000000007</v>
      </c>
      <c r="K5" s="1"/>
      <c r="L5" s="1"/>
      <c r="M5" s="1"/>
      <c r="N5" s="1"/>
      <c r="O5" s="1"/>
      <c r="P5" s="1"/>
      <c r="U5" s="33"/>
      <c r="V5" s="33"/>
      <c r="W5" s="33"/>
    </row>
    <row r="6" spans="1:23">
      <c r="A6" s="64" t="s">
        <v>198</v>
      </c>
      <c r="B6" s="33" t="s">
        <v>216</v>
      </c>
      <c r="C6" s="34">
        <v>59</v>
      </c>
      <c r="D6" s="34">
        <v>34379</v>
      </c>
      <c r="E6" s="35">
        <v>1.7</v>
      </c>
      <c r="F6" s="35">
        <v>0</v>
      </c>
      <c r="G6" s="35">
        <v>0</v>
      </c>
      <c r="H6" s="35">
        <v>0</v>
      </c>
      <c r="I6" s="35">
        <v>2.5</v>
      </c>
      <c r="J6" s="35">
        <v>6.1</v>
      </c>
      <c r="K6" s="1"/>
      <c r="L6" s="1"/>
      <c r="M6" s="1"/>
      <c r="N6" s="1"/>
      <c r="O6" s="1"/>
      <c r="P6" s="1"/>
      <c r="U6" s="33"/>
      <c r="V6" s="33"/>
      <c r="W6" s="33"/>
    </row>
    <row r="7" spans="1:23">
      <c r="A7" s="64" t="s">
        <v>199</v>
      </c>
      <c r="B7" s="33" t="s">
        <v>217</v>
      </c>
      <c r="C7" s="34">
        <v>28</v>
      </c>
      <c r="D7" s="34">
        <v>32499</v>
      </c>
      <c r="E7" s="35">
        <v>0.9</v>
      </c>
      <c r="F7" s="35">
        <v>0</v>
      </c>
      <c r="G7" s="35">
        <v>0</v>
      </c>
      <c r="H7" s="35">
        <v>0</v>
      </c>
      <c r="I7" s="35">
        <v>0</v>
      </c>
      <c r="J7" s="35">
        <v>3.2</v>
      </c>
      <c r="K7" s="1"/>
      <c r="L7" s="1"/>
      <c r="M7" s="1"/>
      <c r="N7" s="1"/>
      <c r="O7" s="1"/>
      <c r="P7" s="1"/>
      <c r="U7" s="33"/>
      <c r="V7" s="33"/>
      <c r="W7" s="33"/>
    </row>
    <row r="8" spans="1:23">
      <c r="A8" s="64" t="s">
        <v>200</v>
      </c>
      <c r="B8" s="33" t="s">
        <v>218</v>
      </c>
      <c r="C8" s="34">
        <v>40</v>
      </c>
      <c r="D8" s="34">
        <v>45568</v>
      </c>
      <c r="E8" s="35">
        <v>0.9</v>
      </c>
      <c r="F8" s="35">
        <v>0</v>
      </c>
      <c r="G8" s="35">
        <v>0</v>
      </c>
      <c r="H8" s="35">
        <v>0</v>
      </c>
      <c r="I8" s="35">
        <v>0</v>
      </c>
      <c r="J8" s="35">
        <v>2.5</v>
      </c>
      <c r="K8" s="1"/>
      <c r="L8" s="1"/>
      <c r="M8" s="1"/>
      <c r="N8" s="1"/>
      <c r="O8" s="1"/>
      <c r="P8" s="1"/>
      <c r="U8" s="33"/>
      <c r="V8" s="33"/>
      <c r="W8" s="33"/>
    </row>
    <row r="11" spans="1:23" s="26" customFormat="1">
      <c r="A11" s="235" t="s">
        <v>289</v>
      </c>
      <c r="B11" s="237"/>
      <c r="C11" s="237"/>
      <c r="D11" s="237"/>
      <c r="E11" s="237"/>
      <c r="F11" s="248" t="s">
        <v>36</v>
      </c>
      <c r="G11" s="237"/>
      <c r="H11" s="237"/>
      <c r="I11" s="237"/>
      <c r="J11" s="237"/>
      <c r="K11" s="58"/>
      <c r="L11" s="57"/>
      <c r="M11" s="25"/>
      <c r="N11" s="25"/>
      <c r="O11" s="25"/>
      <c r="P11" s="25"/>
      <c r="Q11" s="25"/>
    </row>
    <row r="12" spans="1:23" s="26" customFormat="1" ht="38.25">
      <c r="A12" s="27" t="s">
        <v>195</v>
      </c>
      <c r="B12" s="59" t="s">
        <v>273</v>
      </c>
      <c r="C12" s="28" t="s">
        <v>206</v>
      </c>
      <c r="D12" s="28" t="s">
        <v>65</v>
      </c>
      <c r="E12" s="59" t="s">
        <v>40</v>
      </c>
      <c r="F12" s="60" t="s">
        <v>41</v>
      </c>
      <c r="G12" s="60" t="s">
        <v>42</v>
      </c>
      <c r="H12" s="60" t="s">
        <v>43</v>
      </c>
      <c r="I12" s="60" t="s">
        <v>44</v>
      </c>
      <c r="J12" s="60" t="s">
        <v>45</v>
      </c>
    </row>
    <row r="13" spans="1:23">
      <c r="A13" s="61" t="s">
        <v>196</v>
      </c>
      <c r="B13" s="36" t="s">
        <v>219</v>
      </c>
      <c r="C13" s="34">
        <v>32948</v>
      </c>
      <c r="D13" s="34">
        <v>298854</v>
      </c>
      <c r="E13" s="37">
        <v>0.11</v>
      </c>
      <c r="F13" s="37">
        <v>0.05</v>
      </c>
      <c r="G13" s="37">
        <v>0.09</v>
      </c>
      <c r="H13" s="37">
        <v>0.13</v>
      </c>
      <c r="I13" s="37">
        <v>0.2</v>
      </c>
      <c r="J13" s="37">
        <v>0.32</v>
      </c>
    </row>
    <row r="14" spans="1:23">
      <c r="A14" s="61" t="s">
        <v>197</v>
      </c>
      <c r="B14" s="36" t="s">
        <v>220</v>
      </c>
      <c r="C14" s="34">
        <v>29492</v>
      </c>
      <c r="D14" s="34">
        <v>301167</v>
      </c>
      <c r="E14" s="37">
        <v>0.1</v>
      </c>
      <c r="F14" s="37">
        <v>0.05</v>
      </c>
      <c r="G14" s="37">
        <v>7.0000000000000007E-2</v>
      </c>
      <c r="H14" s="37">
        <v>0.12</v>
      </c>
      <c r="I14" s="37">
        <v>0.19</v>
      </c>
      <c r="J14" s="37">
        <v>0.27</v>
      </c>
    </row>
    <row r="15" spans="1:23">
      <c r="A15" s="64" t="s">
        <v>198</v>
      </c>
      <c r="B15" s="36" t="s">
        <v>221</v>
      </c>
      <c r="C15" s="34">
        <v>34379</v>
      </c>
      <c r="D15" s="34">
        <v>420419</v>
      </c>
      <c r="E15" s="37">
        <v>0.08</v>
      </c>
      <c r="F15" s="37">
        <v>0.04</v>
      </c>
      <c r="G15" s="37">
        <v>0.05</v>
      </c>
      <c r="H15" s="37">
        <v>0.08</v>
      </c>
      <c r="I15" s="37">
        <v>0.16</v>
      </c>
      <c r="J15" s="37">
        <v>0.23</v>
      </c>
    </row>
    <row r="16" spans="1:23">
      <c r="A16" s="64" t="s">
        <v>199</v>
      </c>
      <c r="B16" s="36" t="s">
        <v>222</v>
      </c>
      <c r="C16" s="34">
        <v>32499</v>
      </c>
      <c r="D16" s="34">
        <v>509693</v>
      </c>
      <c r="E16" s="37">
        <v>0.06</v>
      </c>
      <c r="F16" s="37">
        <v>0.02</v>
      </c>
      <c r="G16" s="37">
        <v>0.03</v>
      </c>
      <c r="H16" s="37">
        <v>0.06</v>
      </c>
      <c r="I16" s="37">
        <v>0.1</v>
      </c>
      <c r="J16" s="37">
        <v>0.14000000000000001</v>
      </c>
    </row>
    <row r="17" spans="1:15">
      <c r="A17" s="64" t="s">
        <v>200</v>
      </c>
      <c r="B17" s="36" t="s">
        <v>223</v>
      </c>
      <c r="C17" s="34">
        <v>45568</v>
      </c>
      <c r="D17" s="34">
        <v>437876</v>
      </c>
      <c r="E17" s="37">
        <v>0.1</v>
      </c>
      <c r="F17" s="37">
        <v>0.04</v>
      </c>
      <c r="G17" s="37">
        <v>0.06</v>
      </c>
      <c r="H17" s="37">
        <v>0.1</v>
      </c>
      <c r="I17" s="37">
        <v>0.15</v>
      </c>
      <c r="J17" s="37">
        <v>0.21</v>
      </c>
    </row>
    <row r="19" spans="1:15">
      <c r="A19" s="246" t="s">
        <v>290</v>
      </c>
      <c r="B19" s="237"/>
      <c r="C19" s="237"/>
      <c r="D19" s="237"/>
      <c r="E19" s="241"/>
      <c r="F19" s="237"/>
      <c r="G19" s="237"/>
      <c r="H19" s="237"/>
      <c r="I19" s="237"/>
      <c r="J19" s="237"/>
    </row>
    <row r="20" spans="1:15">
      <c r="A20" s="237"/>
      <c r="B20" s="237"/>
      <c r="C20" s="237"/>
      <c r="D20" s="237"/>
      <c r="E20" s="237"/>
      <c r="F20" s="237"/>
      <c r="G20" s="237"/>
      <c r="H20" s="237"/>
      <c r="I20" s="237"/>
      <c r="J20" s="237"/>
    </row>
    <row r="21" spans="1:15">
      <c r="A21" s="249" t="s">
        <v>291</v>
      </c>
      <c r="B21" s="237"/>
      <c r="C21" s="237"/>
      <c r="D21" s="237"/>
      <c r="E21" s="237"/>
      <c r="F21" s="39"/>
      <c r="G21" s="39"/>
      <c r="H21" s="39"/>
      <c r="I21" s="39"/>
      <c r="J21" s="39"/>
    </row>
    <row r="22" spans="1:15" s="26" customFormat="1">
      <c r="A22" s="250"/>
      <c r="B22" s="250"/>
      <c r="C22" s="251"/>
      <c r="D22" s="250"/>
      <c r="E22" s="237"/>
      <c r="F22" s="39"/>
      <c r="G22" s="39"/>
      <c r="H22" s="39"/>
      <c r="I22" s="39"/>
      <c r="J22" s="39"/>
      <c r="K22" s="25"/>
      <c r="L22" s="25"/>
      <c r="M22" s="25"/>
      <c r="N22" s="25"/>
      <c r="O22" s="25"/>
    </row>
    <row r="23" spans="1:15" ht="29.25" customHeight="1">
      <c r="A23" s="244" t="s">
        <v>613</v>
      </c>
      <c r="B23" s="245"/>
      <c r="C23" s="245"/>
      <c r="D23" s="245"/>
      <c r="E23" s="237"/>
      <c r="F23" s="237"/>
      <c r="G23" s="237"/>
      <c r="H23" s="237"/>
      <c r="I23" s="237"/>
      <c r="J23" s="237"/>
    </row>
    <row r="24" spans="1:15" ht="30" customHeight="1">
      <c r="A24" s="239" t="s">
        <v>592</v>
      </c>
      <c r="B24" s="240"/>
      <c r="C24" s="240"/>
      <c r="D24" s="240"/>
      <c r="E24" s="240"/>
      <c r="F24" s="240"/>
      <c r="G24" s="240"/>
      <c r="H24" s="240"/>
      <c r="I24" s="240"/>
      <c r="J24" s="240"/>
    </row>
    <row r="26" spans="1:15">
      <c r="A26" s="293" t="s">
        <v>614</v>
      </c>
    </row>
  </sheetData>
  <mergeCells count="10">
    <mergeCell ref="A24:J24"/>
    <mergeCell ref="A19:D20"/>
    <mergeCell ref="E19:J20"/>
    <mergeCell ref="A21:E22"/>
    <mergeCell ref="A23:J23"/>
    <mergeCell ref="A1:J1"/>
    <mergeCell ref="A2:E2"/>
    <mergeCell ref="F2:J2"/>
    <mergeCell ref="A11:E11"/>
    <mergeCell ref="F11:J11"/>
  </mergeCells>
  <phoneticPr fontId="10" type="noConversion"/>
  <pageMargins left="0.75" right="0.75" top="1" bottom="1" header="0.5" footer="0.5"/>
  <pageSetup scale="85" orientation="portrait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W27"/>
  <sheetViews>
    <sheetView workbookViewId="0">
      <selection activeCell="A27" sqref="A27"/>
    </sheetView>
  </sheetViews>
  <sheetFormatPr defaultRowHeight="12.75"/>
  <cols>
    <col min="1" max="1" width="20.7109375" bestFit="1" customWidth="1"/>
    <col min="2" max="2" width="10.85546875" customWidth="1"/>
    <col min="3" max="4" width="9.140625" style="63"/>
    <col min="6" max="7" width="8.5703125" customWidth="1"/>
    <col min="9" max="10" width="8.5703125" customWidth="1"/>
  </cols>
  <sheetData>
    <row r="1" spans="1:23" s="26" customFormat="1" ht="30.75" customHeight="1">
      <c r="A1" s="235" t="s">
        <v>226</v>
      </c>
      <c r="B1" s="247"/>
      <c r="C1" s="247"/>
      <c r="D1" s="247"/>
      <c r="E1" s="247"/>
      <c r="F1" s="247"/>
      <c r="G1" s="247"/>
      <c r="H1" s="247"/>
      <c r="I1" s="247"/>
      <c r="J1" s="247"/>
      <c r="K1" s="51"/>
      <c r="L1" s="57"/>
      <c r="M1" s="25"/>
      <c r="N1" s="25"/>
      <c r="O1" s="25"/>
      <c r="P1" s="25"/>
      <c r="Q1" s="25"/>
    </row>
    <row r="2" spans="1:23" s="26" customFormat="1" ht="18.75" customHeight="1">
      <c r="A2" s="235" t="s">
        <v>284</v>
      </c>
      <c r="B2" s="237"/>
      <c r="C2" s="237"/>
      <c r="D2" s="237"/>
      <c r="E2" s="237"/>
      <c r="F2" s="248" t="s">
        <v>36</v>
      </c>
      <c r="G2" s="237"/>
      <c r="H2" s="237"/>
      <c r="I2" s="237"/>
      <c r="J2" s="237"/>
      <c r="K2" s="58"/>
      <c r="L2" s="57"/>
      <c r="M2" s="25"/>
      <c r="N2" s="25"/>
      <c r="O2" s="25"/>
      <c r="P2" s="25"/>
      <c r="Q2" s="25"/>
    </row>
    <row r="3" spans="1:23" s="26" customFormat="1" ht="46.5" customHeight="1">
      <c r="A3" s="27" t="s">
        <v>195</v>
      </c>
      <c r="B3" s="59" t="s">
        <v>273</v>
      </c>
      <c r="C3" s="28" t="s">
        <v>38</v>
      </c>
      <c r="D3" s="28" t="s">
        <v>39</v>
      </c>
      <c r="E3" s="59" t="s">
        <v>40</v>
      </c>
      <c r="F3" s="60" t="s">
        <v>41</v>
      </c>
      <c r="G3" s="60" t="s">
        <v>42</v>
      </c>
      <c r="H3" s="60" t="s">
        <v>43</v>
      </c>
      <c r="I3" s="60" t="s">
        <v>44</v>
      </c>
      <c r="J3" s="60" t="s">
        <v>45</v>
      </c>
      <c r="K3" s="29"/>
      <c r="L3" s="30"/>
      <c r="M3" s="29"/>
      <c r="N3" s="29"/>
      <c r="O3" s="29"/>
      <c r="P3" s="29"/>
      <c r="Q3" s="29"/>
    </row>
    <row r="4" spans="1:23">
      <c r="A4" s="61" t="s">
        <v>196</v>
      </c>
      <c r="B4" s="1" t="s">
        <v>227</v>
      </c>
      <c r="C4" s="1">
        <v>250</v>
      </c>
      <c r="D4" s="45">
        <v>60199</v>
      </c>
      <c r="E4" s="46">
        <v>4.2</v>
      </c>
      <c r="F4" s="46">
        <v>0</v>
      </c>
      <c r="G4" s="46">
        <v>0</v>
      </c>
      <c r="H4" s="46">
        <v>2.6</v>
      </c>
      <c r="I4" s="46">
        <v>6.4</v>
      </c>
      <c r="J4" s="46">
        <v>10.199999999999999</v>
      </c>
      <c r="K4" s="1"/>
      <c r="L4" s="1"/>
      <c r="M4" s="1"/>
      <c r="N4" s="1"/>
      <c r="O4" s="1"/>
      <c r="P4" s="1"/>
      <c r="U4" s="1"/>
      <c r="V4" s="1"/>
      <c r="W4" s="1"/>
    </row>
    <row r="5" spans="1:23">
      <c r="A5" s="61" t="s">
        <v>197</v>
      </c>
      <c r="B5" s="1" t="s">
        <v>228</v>
      </c>
      <c r="C5" s="1">
        <v>159</v>
      </c>
      <c r="D5" s="45">
        <v>49673</v>
      </c>
      <c r="E5" s="46">
        <v>3.2</v>
      </c>
      <c r="F5" s="46">
        <v>0</v>
      </c>
      <c r="G5" s="46">
        <v>0</v>
      </c>
      <c r="H5" s="46">
        <v>1.7</v>
      </c>
      <c r="I5" s="46">
        <v>6.8</v>
      </c>
      <c r="J5" s="46">
        <v>9.6</v>
      </c>
      <c r="K5" s="1"/>
      <c r="L5" s="1"/>
      <c r="M5" s="1"/>
      <c r="N5" s="1"/>
      <c r="O5" s="1"/>
      <c r="P5" s="1"/>
      <c r="U5" s="1"/>
      <c r="V5" s="1"/>
      <c r="W5" s="1"/>
    </row>
    <row r="6" spans="1:23">
      <c r="A6" s="64" t="s">
        <v>198</v>
      </c>
      <c r="B6" s="1" t="s">
        <v>229</v>
      </c>
      <c r="C6" s="1">
        <v>120</v>
      </c>
      <c r="D6" s="45">
        <v>58893</v>
      </c>
      <c r="E6" s="46">
        <v>2</v>
      </c>
      <c r="F6" s="46">
        <v>0</v>
      </c>
      <c r="G6" s="46">
        <v>0</v>
      </c>
      <c r="H6" s="46">
        <v>0.6</v>
      </c>
      <c r="I6" s="46">
        <v>3.4</v>
      </c>
      <c r="J6" s="46">
        <v>6.4</v>
      </c>
      <c r="K6" s="1"/>
      <c r="L6" s="1"/>
      <c r="M6" s="1"/>
      <c r="N6" s="1"/>
      <c r="O6" s="1"/>
      <c r="P6" s="1"/>
      <c r="U6" s="1"/>
      <c r="V6" s="1"/>
      <c r="W6" s="1"/>
    </row>
    <row r="7" spans="1:23">
      <c r="A7" s="64" t="s">
        <v>199</v>
      </c>
      <c r="B7" s="1" t="s">
        <v>230</v>
      </c>
      <c r="C7" s="1">
        <v>65</v>
      </c>
      <c r="D7" s="45">
        <v>43544</v>
      </c>
      <c r="E7" s="46">
        <v>1.5</v>
      </c>
      <c r="F7" s="46">
        <v>0</v>
      </c>
      <c r="G7" s="46">
        <v>0</v>
      </c>
      <c r="H7" s="46">
        <v>0</v>
      </c>
      <c r="I7" s="46">
        <v>3</v>
      </c>
      <c r="J7" s="46">
        <v>6.4</v>
      </c>
      <c r="K7" s="1"/>
      <c r="L7" s="1"/>
      <c r="M7" s="1"/>
      <c r="N7" s="1"/>
      <c r="O7" s="1"/>
      <c r="P7" s="1"/>
      <c r="U7" s="1"/>
      <c r="V7" s="1"/>
      <c r="W7" s="1"/>
    </row>
    <row r="8" spans="1:23">
      <c r="A8" s="64" t="s">
        <v>200</v>
      </c>
      <c r="B8" s="1" t="s">
        <v>231</v>
      </c>
      <c r="C8" s="1">
        <v>49</v>
      </c>
      <c r="D8" s="45">
        <v>39669</v>
      </c>
      <c r="E8" s="46">
        <v>1.2</v>
      </c>
      <c r="F8" s="46">
        <v>0</v>
      </c>
      <c r="G8" s="46">
        <v>0</v>
      </c>
      <c r="H8" s="46">
        <v>0</v>
      </c>
      <c r="I8" s="46">
        <v>1.8</v>
      </c>
      <c r="J8" s="46">
        <v>5.0999999999999996</v>
      </c>
      <c r="K8" s="1"/>
      <c r="L8" s="1"/>
      <c r="M8" s="1"/>
      <c r="N8" s="1"/>
      <c r="O8" s="1"/>
      <c r="P8" s="1"/>
      <c r="U8" s="1"/>
      <c r="V8" s="1"/>
      <c r="W8" s="1"/>
    </row>
    <row r="9" spans="1:23">
      <c r="E9" s="47"/>
      <c r="F9" s="47"/>
      <c r="G9" s="47"/>
      <c r="H9" s="47"/>
      <c r="I9" s="47"/>
      <c r="J9" s="47"/>
    </row>
    <row r="11" spans="1:23" s="36" customFormat="1">
      <c r="A11" s="235" t="s">
        <v>285</v>
      </c>
      <c r="B11" s="237"/>
      <c r="C11" s="237"/>
      <c r="D11" s="237"/>
      <c r="E11" s="237"/>
      <c r="F11" s="248" t="s">
        <v>36</v>
      </c>
      <c r="G11" s="237"/>
      <c r="H11" s="237"/>
      <c r="I11" s="237"/>
      <c r="J11" s="237"/>
    </row>
    <row r="12" spans="1:23" s="36" customFormat="1" ht="38.25">
      <c r="A12" s="27" t="s">
        <v>195</v>
      </c>
      <c r="B12" s="59" t="s">
        <v>273</v>
      </c>
      <c r="C12" s="28" t="s">
        <v>39</v>
      </c>
      <c r="D12" s="28" t="s">
        <v>65</v>
      </c>
      <c r="E12" s="59" t="s">
        <v>40</v>
      </c>
      <c r="F12" s="60" t="s">
        <v>41</v>
      </c>
      <c r="G12" s="60" t="s">
        <v>42</v>
      </c>
      <c r="H12" s="60" t="s">
        <v>43</v>
      </c>
      <c r="I12" s="60" t="s">
        <v>44</v>
      </c>
      <c r="J12" s="60" t="s">
        <v>45</v>
      </c>
    </row>
    <row r="13" spans="1:23">
      <c r="A13" s="61" t="s">
        <v>196</v>
      </c>
      <c r="B13" t="s">
        <v>232</v>
      </c>
      <c r="C13" s="45">
        <v>60199</v>
      </c>
      <c r="D13" s="45">
        <v>152651</v>
      </c>
      <c r="E13" s="49">
        <v>0.39</v>
      </c>
      <c r="F13" s="49">
        <v>0.17</v>
      </c>
      <c r="G13" s="49">
        <v>0.28999999999999998</v>
      </c>
      <c r="H13" s="49">
        <v>0.37</v>
      </c>
      <c r="I13" s="49">
        <v>0.49</v>
      </c>
      <c r="J13" s="49">
        <v>0.55000000000000004</v>
      </c>
    </row>
    <row r="14" spans="1:23">
      <c r="A14" s="61" t="s">
        <v>197</v>
      </c>
      <c r="B14" t="s">
        <v>233</v>
      </c>
      <c r="C14" s="45">
        <v>49673</v>
      </c>
      <c r="D14" s="45">
        <v>146195</v>
      </c>
      <c r="E14" s="49">
        <v>0.34</v>
      </c>
      <c r="F14" s="49">
        <v>0.15</v>
      </c>
      <c r="G14" s="49">
        <v>0.24</v>
      </c>
      <c r="H14" s="49">
        <v>0.32</v>
      </c>
      <c r="I14" s="49">
        <v>0.41</v>
      </c>
      <c r="J14" s="49">
        <v>0.55000000000000004</v>
      </c>
    </row>
    <row r="15" spans="1:23">
      <c r="A15" s="64" t="s">
        <v>198</v>
      </c>
      <c r="B15" t="s">
        <v>234</v>
      </c>
      <c r="C15" s="45">
        <v>58893</v>
      </c>
      <c r="D15" s="45">
        <v>227512</v>
      </c>
      <c r="E15" s="49">
        <v>0.26</v>
      </c>
      <c r="F15" s="49">
        <v>0.08</v>
      </c>
      <c r="G15" s="49">
        <v>0.13</v>
      </c>
      <c r="H15" s="49">
        <v>0.21</v>
      </c>
      <c r="I15" s="49">
        <v>0.31</v>
      </c>
      <c r="J15" s="49">
        <v>0.39</v>
      </c>
    </row>
    <row r="16" spans="1:23">
      <c r="A16" s="64" t="s">
        <v>199</v>
      </c>
      <c r="B16" t="s">
        <v>235</v>
      </c>
      <c r="C16" s="45">
        <v>43544</v>
      </c>
      <c r="D16" s="45">
        <v>257820</v>
      </c>
      <c r="E16" s="49">
        <v>0.17</v>
      </c>
      <c r="F16" s="49">
        <v>0.03</v>
      </c>
      <c r="G16" s="49">
        <v>0.06</v>
      </c>
      <c r="H16" s="49">
        <v>0.1</v>
      </c>
      <c r="I16" s="49">
        <v>0.16</v>
      </c>
      <c r="J16" s="49">
        <v>0.28000000000000003</v>
      </c>
    </row>
    <row r="17" spans="1:10">
      <c r="A17" s="64" t="s">
        <v>200</v>
      </c>
      <c r="B17" t="s">
        <v>236</v>
      </c>
      <c r="C17" s="45">
        <v>39669</v>
      </c>
      <c r="D17" s="45">
        <v>180044</v>
      </c>
      <c r="E17" s="49">
        <v>0.22</v>
      </c>
      <c r="F17" s="49">
        <v>0.03</v>
      </c>
      <c r="G17" s="49">
        <v>0.06</v>
      </c>
      <c r="H17" s="49">
        <v>0.09</v>
      </c>
      <c r="I17" s="49">
        <v>0.19</v>
      </c>
      <c r="J17" s="49">
        <v>0.3</v>
      </c>
    </row>
    <row r="19" spans="1:10" s="36" customFormat="1">
      <c r="A19" s="246" t="s">
        <v>292</v>
      </c>
      <c r="B19" s="237"/>
      <c r="C19" s="237"/>
      <c r="D19" s="237"/>
      <c r="E19" s="241"/>
      <c r="F19" s="237"/>
      <c r="G19" s="237"/>
      <c r="H19" s="237"/>
      <c r="I19" s="237"/>
      <c r="J19" s="237"/>
    </row>
    <row r="20" spans="1:10" s="36" customFormat="1">
      <c r="A20" s="237"/>
      <c r="B20" s="237"/>
      <c r="C20" s="237"/>
      <c r="D20" s="237"/>
      <c r="E20" s="237"/>
      <c r="F20" s="237"/>
      <c r="G20" s="237"/>
      <c r="H20" s="237"/>
      <c r="I20" s="237"/>
      <c r="J20" s="237"/>
    </row>
    <row r="21" spans="1:10" s="36" customFormat="1">
      <c r="A21" s="249" t="s">
        <v>293</v>
      </c>
      <c r="B21" s="237"/>
      <c r="C21" s="237"/>
      <c r="D21" s="237"/>
      <c r="E21" s="237"/>
      <c r="F21" s="39"/>
      <c r="G21" s="39"/>
      <c r="H21" s="39"/>
      <c r="I21" s="39"/>
      <c r="J21" s="39"/>
    </row>
    <row r="22" spans="1:10" s="36" customFormat="1">
      <c r="A22" s="250"/>
      <c r="B22" s="250"/>
      <c r="C22" s="251"/>
      <c r="D22" s="250"/>
      <c r="E22" s="237"/>
      <c r="F22" s="39"/>
      <c r="G22" s="39"/>
      <c r="H22" s="39"/>
      <c r="I22" s="39"/>
      <c r="J22" s="39"/>
    </row>
    <row r="23" spans="1:10" s="36" customFormat="1">
      <c r="A23" s="245" t="s">
        <v>600</v>
      </c>
      <c r="B23" s="245"/>
      <c r="C23" s="245"/>
      <c r="D23" s="245"/>
      <c r="E23" s="247"/>
      <c r="F23" s="247"/>
      <c r="G23" s="247"/>
      <c r="H23" s="247"/>
      <c r="I23" s="247"/>
      <c r="J23" s="39"/>
    </row>
    <row r="25" spans="1:10" s="36" customFormat="1" ht="30" customHeight="1">
      <c r="A25" s="239" t="s">
        <v>592</v>
      </c>
      <c r="B25" s="240"/>
      <c r="C25" s="240"/>
      <c r="D25" s="240"/>
      <c r="E25" s="240"/>
      <c r="F25" s="240"/>
      <c r="G25" s="240"/>
      <c r="H25" s="240"/>
      <c r="I25" s="240"/>
      <c r="J25" s="240"/>
    </row>
    <row r="27" spans="1:10">
      <c r="A27" s="294" t="s">
        <v>614</v>
      </c>
    </row>
  </sheetData>
  <mergeCells count="10">
    <mergeCell ref="A25:J25"/>
    <mergeCell ref="A19:D20"/>
    <mergeCell ref="E19:J20"/>
    <mergeCell ref="A21:E22"/>
    <mergeCell ref="A23:I23"/>
    <mergeCell ref="A1:J1"/>
    <mergeCell ref="A2:E2"/>
    <mergeCell ref="F2:J2"/>
    <mergeCell ref="A11:E11"/>
    <mergeCell ref="F11:J11"/>
  </mergeCells>
  <phoneticPr fontId="10" type="noConversion"/>
  <pageMargins left="0.75" right="0.75" top="1" bottom="1" header="0.5" footer="0.5"/>
  <pageSetup scale="85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2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19</vt:i4>
      </vt:variant>
    </vt:vector>
  </HeadingPairs>
  <TitlesOfParts>
    <vt:vector size="42" baseType="lpstr">
      <vt:lpstr>Table1-Hospitals by Type</vt:lpstr>
      <vt:lpstr>Table2-Hospitals by Bedsize</vt:lpstr>
      <vt:lpstr>Table3-CLAB ICU-Other</vt:lpstr>
      <vt:lpstr>Table4-CLAB SCA</vt:lpstr>
      <vt:lpstr>Table5-CAU non-NICU</vt:lpstr>
      <vt:lpstr>Table6-VAP non-NICU</vt:lpstr>
      <vt:lpstr>Table7-CLAB NICU L3</vt:lpstr>
      <vt:lpstr>Table8-UCAB NICU L3</vt:lpstr>
      <vt:lpstr>Table9-CLAB NICU L2-3</vt:lpstr>
      <vt:lpstr>Table10-UCAB NICU L2-3</vt:lpstr>
      <vt:lpstr>Table11-VAP NICU L3</vt:lpstr>
      <vt:lpstr>Table12-VAP NICU L2-3</vt:lpstr>
      <vt:lpstr>Table13-CLAB Sites ICU-Other</vt:lpstr>
      <vt:lpstr>Table14-CLAB Sites SCA</vt:lpstr>
      <vt:lpstr>Table15-CAU Sites non-NICU</vt:lpstr>
      <vt:lpstr>Table16-VAP Sites non-NICU</vt:lpstr>
      <vt:lpstr>Table17-CLAB-UCAB Sites NICU L3</vt:lpstr>
      <vt:lpstr>Table18-CLAB-UCAB Site NICU L23</vt:lpstr>
      <vt:lpstr>Table19-VAP Sites NICU L3</vt:lpstr>
      <vt:lpstr>Table20-VAP Sites NICU L23</vt:lpstr>
      <vt:lpstr>Table 21-PPP</vt:lpstr>
      <vt:lpstr>Table 22-SSI</vt:lpstr>
      <vt:lpstr>Table 23-CBGB SSI Rates</vt:lpstr>
      <vt:lpstr>cau_icusca</vt:lpstr>
      <vt:lpstr>clab_icu</vt:lpstr>
      <vt:lpstr>'Table9-CLAB NICU L2-3'!clab_nicu</vt:lpstr>
      <vt:lpstr>clab_nicu</vt:lpstr>
      <vt:lpstr>pclab_sca</vt:lpstr>
      <vt:lpstr>PPP</vt:lpstr>
      <vt:lpstr>'Table 22-SSI'!Print_Area</vt:lpstr>
      <vt:lpstr>'Table14-CLAB Sites SCA'!Print_Area</vt:lpstr>
      <vt:lpstr>'Table15-CAU Sites non-NICU'!Print_Area</vt:lpstr>
      <vt:lpstr>'Table16-VAP Sites non-NICU'!Print_Area</vt:lpstr>
      <vt:lpstr>'Table17-CLAB-UCAB Sites NICU L3'!Print_Area</vt:lpstr>
      <vt:lpstr>'Table18-CLAB-UCAB Site NICU L23'!Print_Area</vt:lpstr>
      <vt:lpstr>'Table19-VAP Sites NICU L3'!Print_Area</vt:lpstr>
      <vt:lpstr>'Table20-VAP Sites NICU L23'!Print_Area</vt:lpstr>
      <vt:lpstr>'Table10-UCAB NICU L2-3'!ucab_nicu</vt:lpstr>
      <vt:lpstr>ucab_nicu</vt:lpstr>
      <vt:lpstr>vap_icusca</vt:lpstr>
      <vt:lpstr>'Table12-VAP NICU L2-3'!vap_nicu</vt:lpstr>
      <vt:lpstr>vap_nicu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Centers for Disease Control &amp; Prevention</cp:lastModifiedBy>
  <cp:lastPrinted>2009-09-28T16:08:17Z</cp:lastPrinted>
  <dcterms:created xsi:type="dcterms:W3CDTF">2009-07-14T13:54:49Z</dcterms:created>
  <dcterms:modified xsi:type="dcterms:W3CDTF">2011-06-27T14:50:48Z</dcterms:modified>
</cp:coreProperties>
</file>