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13245" windowHeight="11760" tabRatio="671" firstSheet="13" activeTab="17"/>
  </bookViews>
  <sheets>
    <sheet name="Table1-Hospitals by Type" sheetId="9" r:id="rId1"/>
    <sheet name="Table2-Hospitals by Bedsize" sheetId="8" r:id="rId2"/>
    <sheet name="Table3-CLAB ICUOther" sheetId="10" r:id="rId3"/>
    <sheet name="Table4-CLAB SCA" sheetId="11" r:id="rId4"/>
    <sheet name="Table5-CAU non-NICU" sheetId="12" r:id="rId5"/>
    <sheet name="Table6-VAP non-NICU" sheetId="13" r:id="rId6"/>
    <sheet name="Table7-CLAB NICU L3" sheetId="14" r:id="rId7"/>
    <sheet name="Table8-CLAB NICU L2-3" sheetId="15" r:id="rId8"/>
    <sheet name="Table9-VAP NICU L3" sheetId="16" r:id="rId9"/>
    <sheet name="Table10-VAP NICU L2-3" sheetId="17" r:id="rId10"/>
    <sheet name="Table11-CLAB Sites ICU-Other" sheetId="18" r:id="rId11"/>
    <sheet name="Table12-CLAB Sites SCA" sheetId="19" r:id="rId12"/>
    <sheet name="Table13-CAU Sites non-NICU" sheetId="20" r:id="rId13"/>
    <sheet name="Table14-VAP Sites non-NICU" sheetId="21" r:id="rId14"/>
    <sheet name="Table15-CLAB Sites NICU L3" sheetId="22" r:id="rId15"/>
    <sheet name="Table16-CLAB Sites NICU L2-3" sheetId="23" r:id="rId16"/>
    <sheet name="Table17-VAP Sites NICU L3" sheetId="24" r:id="rId17"/>
    <sheet name="Table18-VAP Sites NICU L2-3" sheetId="25" r:id="rId18"/>
  </sheets>
  <definedNames>
    <definedName name="_xlnm._FilterDatabase" localSheetId="2" hidden="1">'Table3-CLAB ICUOther'!$A$4:$S$59</definedName>
    <definedName name="cau_icusca">#REF!</definedName>
    <definedName name="clab_icu">#REF!</definedName>
    <definedName name="clab_nicu">#REF!</definedName>
    <definedName name="pclab_sca">#REF!</definedName>
    <definedName name="PPP">#REF!</definedName>
    <definedName name="_xlnm.Print_Area" localSheetId="10">'Table11-CLAB Sites ICU-Other'!$A$1:$G$73</definedName>
    <definedName name="_xlnm.Print_Area" localSheetId="12">'Table13-CAU Sites non-NICU'!$A$1:$G$73</definedName>
    <definedName name="_xlnm.Print_Area" localSheetId="2">'Table3-CLAB ICUOther'!$A$1:$K$146</definedName>
    <definedName name="SSI">#REF!</definedName>
    <definedName name="Table_3">'Table3-CLAB ICUOther'!$A$4:$S$59</definedName>
    <definedName name="TCLAB_SCA" localSheetId="0">#REF!</definedName>
    <definedName name="TCLAB_SCA" localSheetId="1">#REF!</definedName>
    <definedName name="tclab_sca">#REF!</definedName>
    <definedName name="ucab_nicu">#REF!</definedName>
    <definedName name="vap_icusca">#REF!</definedName>
    <definedName name="vap_nicu">#REF!</definedName>
  </definedNames>
  <calcPr calcId="145621"/>
</workbook>
</file>

<file path=xl/calcChain.xml><?xml version="1.0" encoding="utf-8"?>
<calcChain xmlns="http://schemas.openxmlformats.org/spreadsheetml/2006/main">
  <c r="F65" i="18" l="1"/>
  <c r="C65" i="18" s="1"/>
  <c r="D67" i="18"/>
  <c r="B67" i="18"/>
  <c r="F66" i="20"/>
  <c r="E66" i="20" s="1"/>
  <c r="B67" i="20"/>
  <c r="E65" i="18" l="1"/>
  <c r="C66" i="20"/>
  <c r="F33" i="21"/>
  <c r="D33" i="21"/>
  <c r="B33" i="21"/>
  <c r="H6" i="21"/>
  <c r="G6" i="21" s="1"/>
  <c r="H7" i="21"/>
  <c r="H8" i="21"/>
  <c r="E8" i="21" s="1"/>
  <c r="H9" i="21"/>
  <c r="C9" i="21" s="1"/>
  <c r="H10" i="21"/>
  <c r="E10" i="21" s="1"/>
  <c r="H11" i="21"/>
  <c r="C11" i="21" s="1"/>
  <c r="H12" i="21"/>
  <c r="C12" i="21" s="1"/>
  <c r="H13" i="21"/>
  <c r="G13" i="21" s="1"/>
  <c r="H14" i="21"/>
  <c r="H15" i="21"/>
  <c r="H16" i="21"/>
  <c r="C16" i="21" s="1"/>
  <c r="H17" i="21"/>
  <c r="G17" i="21" s="1"/>
  <c r="H18" i="21"/>
  <c r="G18" i="21" s="1"/>
  <c r="H19" i="21"/>
  <c r="E19" i="21" s="1"/>
  <c r="H20" i="21"/>
  <c r="G20" i="21" s="1"/>
  <c r="H22" i="21"/>
  <c r="E22" i="21" s="1"/>
  <c r="H24" i="21"/>
  <c r="H25" i="21"/>
  <c r="C25" i="21" s="1"/>
  <c r="H26" i="21"/>
  <c r="C26" i="21" s="1"/>
  <c r="H27" i="21"/>
  <c r="E27" i="21" s="1"/>
  <c r="H28" i="21"/>
  <c r="C28" i="21" s="1"/>
  <c r="H31" i="21"/>
  <c r="C31" i="21" s="1"/>
  <c r="H32" i="21"/>
  <c r="E32" i="21" s="1"/>
  <c r="G10" i="21"/>
  <c r="E14" i="21"/>
  <c r="C8" i="21"/>
  <c r="C14" i="21"/>
  <c r="H5" i="21"/>
  <c r="E5" i="21" s="1"/>
  <c r="D67" i="20"/>
  <c r="F6" i="20"/>
  <c r="E6" i="20" s="1"/>
  <c r="F7" i="20"/>
  <c r="E7" i="20" s="1"/>
  <c r="F8" i="20"/>
  <c r="E8" i="20" s="1"/>
  <c r="F9" i="20"/>
  <c r="E9" i="20" s="1"/>
  <c r="F10" i="20"/>
  <c r="E10" i="20" s="1"/>
  <c r="F11" i="20"/>
  <c r="E11" i="20" s="1"/>
  <c r="F12" i="20"/>
  <c r="C12" i="20" s="1"/>
  <c r="F13" i="20"/>
  <c r="E13" i="20" s="1"/>
  <c r="F14" i="20"/>
  <c r="F15" i="20"/>
  <c r="F16" i="20"/>
  <c r="E16" i="20" s="1"/>
  <c r="F17" i="20"/>
  <c r="C17" i="20" s="1"/>
  <c r="F18" i="20"/>
  <c r="F19" i="20"/>
  <c r="E19" i="20" s="1"/>
  <c r="F20" i="20"/>
  <c r="E20" i="20" s="1"/>
  <c r="F21" i="20"/>
  <c r="E21" i="20" s="1"/>
  <c r="F22" i="20"/>
  <c r="E22" i="20" s="1"/>
  <c r="F24" i="20"/>
  <c r="F25" i="20"/>
  <c r="E25" i="20" s="1"/>
  <c r="F26" i="20"/>
  <c r="F27" i="20"/>
  <c r="F29" i="20"/>
  <c r="E29" i="20" s="1"/>
  <c r="F30" i="20"/>
  <c r="F32" i="20"/>
  <c r="E32" i="20" s="1"/>
  <c r="F33" i="20"/>
  <c r="F34" i="20"/>
  <c r="F35" i="20"/>
  <c r="F36" i="20"/>
  <c r="F37" i="20"/>
  <c r="F38" i="20"/>
  <c r="F39" i="20"/>
  <c r="F40" i="20"/>
  <c r="E40" i="20" s="1"/>
  <c r="F41" i="20"/>
  <c r="E41" i="20" s="1"/>
  <c r="F42" i="20"/>
  <c r="E42" i="20" s="1"/>
  <c r="F43" i="20"/>
  <c r="F44" i="20"/>
  <c r="F45" i="20"/>
  <c r="E45" i="20" s="1"/>
  <c r="F46" i="20"/>
  <c r="F47" i="20"/>
  <c r="F48" i="20"/>
  <c r="F49" i="20"/>
  <c r="F50" i="20"/>
  <c r="F51" i="20"/>
  <c r="E51" i="20" s="1"/>
  <c r="F52" i="20"/>
  <c r="E52" i="20" s="1"/>
  <c r="F53" i="20"/>
  <c r="E53" i="20" s="1"/>
  <c r="F54" i="20"/>
  <c r="E54" i="20" s="1"/>
  <c r="F55" i="20"/>
  <c r="C55" i="20" s="1"/>
  <c r="F57" i="20"/>
  <c r="F58" i="20"/>
  <c r="F61" i="20"/>
  <c r="C61" i="20" s="1"/>
  <c r="F62" i="20"/>
  <c r="E62" i="20" s="1"/>
  <c r="F65" i="20"/>
  <c r="F5" i="20"/>
  <c r="C5" i="20" s="1"/>
  <c r="E12" i="21" l="1"/>
  <c r="C6" i="21"/>
  <c r="E6" i="21"/>
  <c r="G19" i="21"/>
  <c r="E11" i="21"/>
  <c r="C19" i="21"/>
  <c r="C17" i="21"/>
  <c r="E25" i="21"/>
  <c r="E17" i="21"/>
  <c r="E9" i="21"/>
  <c r="E5" i="20"/>
  <c r="C21" i="20"/>
  <c r="C42" i="20"/>
  <c r="C8" i="20"/>
  <c r="C32" i="21"/>
  <c r="C24" i="21"/>
  <c r="C22" i="21"/>
  <c r="C20" i="21"/>
  <c r="E20" i="21"/>
  <c r="C18" i="21"/>
  <c r="E18" i="21"/>
  <c r="C13" i="21"/>
  <c r="E13" i="21"/>
  <c r="C15" i="21"/>
  <c r="E16" i="21"/>
  <c r="G16" i="21"/>
  <c r="G9" i="21"/>
  <c r="G11" i="21"/>
  <c r="C10" i="21"/>
  <c r="E7" i="21"/>
  <c r="C7" i="21"/>
  <c r="G31" i="21"/>
  <c r="C5" i="21"/>
  <c r="H33" i="21"/>
  <c r="G33" i="21" s="1"/>
  <c r="C27" i="20"/>
  <c r="C26" i="20"/>
  <c r="C25" i="20"/>
  <c r="C24" i="20"/>
  <c r="F67" i="20"/>
  <c r="E67" i="20" s="1"/>
  <c r="C58" i="20"/>
  <c r="C57" i="20"/>
  <c r="C46" i="20"/>
  <c r="C54" i="20"/>
  <c r="C49" i="20"/>
  <c r="C32" i="20"/>
  <c r="C53" i="20"/>
  <c r="C52" i="20"/>
  <c r="C51" i="20"/>
  <c r="C50" i="20"/>
  <c r="C45" i="20"/>
  <c r="C44" i="20"/>
  <c r="C43" i="20"/>
  <c r="C48" i="20"/>
  <c r="C47" i="20"/>
  <c r="C41" i="20"/>
  <c r="C62" i="20"/>
  <c r="C40" i="20"/>
  <c r="C39" i="20"/>
  <c r="C38" i="20"/>
  <c r="C37" i="20"/>
  <c r="C35" i="20"/>
  <c r="C36" i="20"/>
  <c r="C33" i="20"/>
  <c r="C34" i="20"/>
  <c r="C30" i="20"/>
  <c r="C29" i="20"/>
  <c r="C65" i="20"/>
  <c r="C22" i="20"/>
  <c r="C19" i="20"/>
  <c r="C20" i="20"/>
  <c r="C18" i="20"/>
  <c r="C13" i="20"/>
  <c r="E12" i="20"/>
  <c r="C15" i="20"/>
  <c r="C16" i="20"/>
  <c r="C9" i="20"/>
  <c r="C11" i="20"/>
  <c r="C10" i="20"/>
  <c r="C6" i="20"/>
  <c r="C7" i="20"/>
  <c r="C14" i="20"/>
  <c r="F14" i="19"/>
  <c r="E14" i="19" s="1"/>
  <c r="F15" i="19"/>
  <c r="E15" i="19" s="1"/>
  <c r="F16" i="19"/>
  <c r="E16" i="19" s="1"/>
  <c r="F17" i="19"/>
  <c r="E17" i="19" s="1"/>
  <c r="F13" i="19"/>
  <c r="E13" i="19" s="1"/>
  <c r="D18" i="19"/>
  <c r="B18" i="19"/>
  <c r="D10" i="19"/>
  <c r="B10" i="19"/>
  <c r="F6" i="19"/>
  <c r="E6" i="19" s="1"/>
  <c r="F7" i="19"/>
  <c r="E7" i="19" s="1"/>
  <c r="F8" i="19"/>
  <c r="E8" i="19" s="1"/>
  <c r="F9" i="19"/>
  <c r="E9" i="19" s="1"/>
  <c r="F5" i="19"/>
  <c r="E5" i="19" s="1"/>
  <c r="F60" i="18"/>
  <c r="E60" i="18" s="1"/>
  <c r="F61" i="18"/>
  <c r="C61" i="18" s="1"/>
  <c r="F64" i="18"/>
  <c r="E64" i="18" s="1"/>
  <c r="C64" i="18"/>
  <c r="F8" i="18"/>
  <c r="C8" i="18" s="1"/>
  <c r="F9" i="18"/>
  <c r="C9" i="18" s="1"/>
  <c r="F10" i="18"/>
  <c r="C10" i="18" s="1"/>
  <c r="F11" i="18"/>
  <c r="C11" i="18" s="1"/>
  <c r="F12" i="18"/>
  <c r="C12" i="18" s="1"/>
  <c r="F13" i="18"/>
  <c r="C13" i="18" s="1"/>
  <c r="F14" i="18"/>
  <c r="C14" i="18" s="1"/>
  <c r="F15" i="18"/>
  <c r="C15" i="18" s="1"/>
  <c r="F16" i="18"/>
  <c r="C16" i="18" s="1"/>
  <c r="F17" i="18"/>
  <c r="C17" i="18" s="1"/>
  <c r="F18" i="18"/>
  <c r="C18" i="18" s="1"/>
  <c r="F19" i="18"/>
  <c r="C19" i="18" s="1"/>
  <c r="F20" i="18"/>
  <c r="C20" i="18" s="1"/>
  <c r="F21" i="18"/>
  <c r="C21" i="18" s="1"/>
  <c r="F22" i="18"/>
  <c r="C22" i="18" s="1"/>
  <c r="F23" i="18"/>
  <c r="C23" i="18" s="1"/>
  <c r="F25" i="18"/>
  <c r="C25" i="18" s="1"/>
  <c r="F26" i="18"/>
  <c r="C26" i="18" s="1"/>
  <c r="F27" i="18"/>
  <c r="C27" i="18" s="1"/>
  <c r="F29" i="18"/>
  <c r="C29" i="18" s="1"/>
  <c r="F30" i="18"/>
  <c r="C30" i="18" s="1"/>
  <c r="F31" i="18"/>
  <c r="C31" i="18" s="1"/>
  <c r="F32" i="18"/>
  <c r="C32" i="18" s="1"/>
  <c r="F33" i="18"/>
  <c r="C33" i="18" s="1"/>
  <c r="F34" i="18"/>
  <c r="C34" i="18" s="1"/>
  <c r="F35" i="18"/>
  <c r="C35" i="18" s="1"/>
  <c r="F36" i="18"/>
  <c r="C36" i="18" s="1"/>
  <c r="F37" i="18"/>
  <c r="C37" i="18" s="1"/>
  <c r="F38" i="18"/>
  <c r="C38" i="18" s="1"/>
  <c r="F39" i="18"/>
  <c r="C39" i="18" s="1"/>
  <c r="F40" i="18"/>
  <c r="C40" i="18" s="1"/>
  <c r="F41" i="18"/>
  <c r="C41" i="18" s="1"/>
  <c r="F42" i="18"/>
  <c r="C42" i="18" s="1"/>
  <c r="F43" i="18"/>
  <c r="C43" i="18" s="1"/>
  <c r="F44" i="18"/>
  <c r="C44" i="18" s="1"/>
  <c r="F45" i="18"/>
  <c r="C45" i="18" s="1"/>
  <c r="F46" i="18"/>
  <c r="C46" i="18" s="1"/>
  <c r="F47" i="18"/>
  <c r="C47" i="18" s="1"/>
  <c r="F48" i="18"/>
  <c r="C48" i="18" s="1"/>
  <c r="F49" i="18"/>
  <c r="C49" i="18" s="1"/>
  <c r="F50" i="18"/>
  <c r="C50" i="18" s="1"/>
  <c r="F51" i="18"/>
  <c r="C51" i="18" s="1"/>
  <c r="F52" i="18"/>
  <c r="C52" i="18" s="1"/>
  <c r="F53" i="18"/>
  <c r="C53" i="18" s="1"/>
  <c r="F54" i="18"/>
  <c r="C54" i="18" s="1"/>
  <c r="F56" i="18"/>
  <c r="C56" i="18" s="1"/>
  <c r="F57" i="18"/>
  <c r="C57" i="18" s="1"/>
  <c r="F7" i="18"/>
  <c r="C7" i="18" s="1"/>
  <c r="F6" i="18"/>
  <c r="C6" i="18" s="1"/>
  <c r="C60" i="18" l="1"/>
  <c r="C5" i="19"/>
  <c r="C9" i="19"/>
  <c r="C7" i="19"/>
  <c r="C13" i="19"/>
  <c r="C17" i="19"/>
  <c r="C15" i="19"/>
  <c r="C8" i="19"/>
  <c r="C6" i="19"/>
  <c r="F18" i="19"/>
  <c r="E18" i="19" s="1"/>
  <c r="C16" i="19"/>
  <c r="C14" i="19"/>
  <c r="F67" i="18"/>
  <c r="E67" i="18" s="1"/>
  <c r="E6" i="18"/>
  <c r="E22" i="18"/>
  <c r="E20" i="18"/>
  <c r="E18" i="18"/>
  <c r="E16" i="18"/>
  <c r="E14" i="18"/>
  <c r="E12" i="18"/>
  <c r="E10" i="18"/>
  <c r="E8" i="18"/>
  <c r="E25" i="18"/>
  <c r="E26" i="18"/>
  <c r="E61" i="18"/>
  <c r="E57" i="18"/>
  <c r="E54" i="18"/>
  <c r="E52" i="18"/>
  <c r="E50" i="18"/>
  <c r="E48" i="18"/>
  <c r="E44" i="18"/>
  <c r="E42" i="18"/>
  <c r="E40" i="18"/>
  <c r="E38" i="18"/>
  <c r="E36" i="18"/>
  <c r="E34" i="18"/>
  <c r="E32" i="18"/>
  <c r="E30" i="18"/>
  <c r="E23" i="18"/>
  <c r="E21" i="18"/>
  <c r="E19" i="18"/>
  <c r="E17" i="18"/>
  <c r="E15" i="18"/>
  <c r="E13" i="18"/>
  <c r="E11" i="18"/>
  <c r="E9" i="18"/>
  <c r="E7" i="18"/>
  <c r="E27" i="18"/>
  <c r="E29" i="18"/>
  <c r="E56" i="18"/>
  <c r="E53" i="18"/>
  <c r="E51" i="18"/>
  <c r="E49" i="18"/>
  <c r="E47" i="18"/>
  <c r="E45" i="18"/>
  <c r="E43" i="18"/>
  <c r="E41" i="18"/>
  <c r="E39" i="18"/>
  <c r="E37" i="18"/>
  <c r="E35" i="18"/>
  <c r="E33" i="18"/>
  <c r="E31" i="18"/>
  <c r="E33" i="21"/>
  <c r="C33" i="21"/>
  <c r="C67" i="20"/>
  <c r="F10" i="19"/>
  <c r="E10" i="19" s="1"/>
  <c r="C18" i="19" l="1"/>
  <c r="C10" i="19"/>
  <c r="C67" i="18"/>
  <c r="F6" i="23"/>
  <c r="E6" i="23" s="1"/>
  <c r="F4" i="23"/>
  <c r="F5" i="22"/>
  <c r="E5" i="22" s="1"/>
  <c r="F8" i="25"/>
  <c r="D8" i="25"/>
  <c r="B8" i="25"/>
  <c r="H7" i="25"/>
  <c r="H6" i="25"/>
  <c r="H5" i="25"/>
  <c r="H4" i="25"/>
  <c r="G4" i="25" s="1"/>
  <c r="H3" i="25"/>
  <c r="G3" i="25" s="1"/>
  <c r="F8" i="24"/>
  <c r="D8" i="24"/>
  <c r="B8" i="24"/>
  <c r="H7" i="24"/>
  <c r="H6" i="24"/>
  <c r="H5" i="24"/>
  <c r="H4" i="24"/>
  <c r="G4" i="24" s="1"/>
  <c r="H3" i="24"/>
  <c r="G3" i="24" s="1"/>
  <c r="B9" i="23"/>
  <c r="F8" i="23"/>
  <c r="E8" i="23" s="1"/>
  <c r="F7" i="23"/>
  <c r="E7" i="23" s="1"/>
  <c r="F5" i="23"/>
  <c r="E5" i="23" s="1"/>
  <c r="B9" i="22"/>
  <c r="F8" i="22"/>
  <c r="E8" i="22" s="1"/>
  <c r="F7" i="22"/>
  <c r="E7" i="22" s="1"/>
  <c r="F6" i="22"/>
  <c r="E6" i="22" s="1"/>
  <c r="F4" i="22"/>
  <c r="E4" i="22" s="1"/>
  <c r="C7" i="25" l="1"/>
  <c r="E5" i="25"/>
  <c r="D9" i="22"/>
  <c r="F9" i="22" s="1"/>
  <c r="E9" i="22" s="1"/>
  <c r="C7" i="23"/>
  <c r="D9" i="23"/>
  <c r="F9" i="23" s="1"/>
  <c r="H8" i="25"/>
  <c r="G8" i="25" s="1"/>
  <c r="E4" i="25"/>
  <c r="E3" i="25"/>
  <c r="C8" i="23"/>
  <c r="E4" i="23"/>
  <c r="C4" i="23"/>
  <c r="C6" i="23"/>
  <c r="C5" i="23"/>
  <c r="C7" i="22"/>
  <c r="C6" i="22"/>
  <c r="C5" i="22"/>
  <c r="C4" i="22"/>
  <c r="C3" i="25"/>
  <c r="C4" i="25"/>
  <c r="C5" i="25"/>
  <c r="C6" i="25"/>
  <c r="H8" i="24"/>
  <c r="E8" i="24" s="1"/>
  <c r="E3" i="24"/>
  <c r="E4" i="24"/>
  <c r="E5" i="24"/>
  <c r="E6" i="24"/>
  <c r="C3" i="24"/>
  <c r="C4" i="24"/>
  <c r="C5" i="24"/>
  <c r="C6" i="24"/>
  <c r="C7" i="24"/>
  <c r="C8" i="22"/>
  <c r="G8" i="24" l="1"/>
  <c r="E9" i="23"/>
  <c r="C9" i="23"/>
  <c r="E8" i="25"/>
  <c r="C8" i="25"/>
  <c r="C8" i="24"/>
  <c r="C9" i="22"/>
</calcChain>
</file>

<file path=xl/sharedStrings.xml><?xml version="1.0" encoding="utf-8"?>
<sst xmlns="http://schemas.openxmlformats.org/spreadsheetml/2006/main" count="1236" uniqueCount="483">
  <si>
    <t>Major teaching</t>
  </si>
  <si>
    <t>Table 1.  NHSN hospitals contributing data used in this report</t>
  </si>
  <si>
    <t>Hospital type</t>
  </si>
  <si>
    <t>N (%)</t>
  </si>
  <si>
    <t>Children's</t>
  </si>
  <si>
    <t>General, including acute, trauma, and teaching</t>
  </si>
  <si>
    <t>Long Term Acute Care</t>
  </si>
  <si>
    <t>Military</t>
  </si>
  <si>
    <t>Oncology</t>
  </si>
  <si>
    <t>Orthopedic</t>
  </si>
  <si>
    <t>Psychiatric</t>
  </si>
  <si>
    <t>Rehabilitation</t>
  </si>
  <si>
    <t>Surgical</t>
  </si>
  <si>
    <t xml:space="preserve">Veterans Affairs </t>
  </si>
  <si>
    <t>Women's</t>
  </si>
  <si>
    <t xml:space="preserve">Women's and Children's </t>
  </si>
  <si>
    <t>Total</t>
  </si>
  <si>
    <t>Bed size category</t>
  </si>
  <si>
    <t xml:space="preserve"> &lt;= 200</t>
  </si>
  <si>
    <t>201-500</t>
  </si>
  <si>
    <t>501-1000</t>
  </si>
  <si>
    <t>&gt; 1000</t>
  </si>
  <si>
    <t>Graduate teaching</t>
  </si>
  <si>
    <t>Limited teaching</t>
  </si>
  <si>
    <t>Nonteaching</t>
  </si>
  <si>
    <r>
      <t>Major</t>
    </r>
    <r>
      <rPr>
        <sz val="10"/>
        <rFont val="Arial"/>
        <family val="2"/>
      </rPr>
      <t>: Hospital is an important part of the teaching program of a medical school and the majority
          of medical students rotate through multiple clinical services.</t>
    </r>
  </si>
  <si>
    <r>
      <t>Graduate</t>
    </r>
    <r>
      <rPr>
        <sz val="10"/>
        <rFont val="Arial"/>
        <family val="2"/>
      </rPr>
      <t>: Hospital is used by the medical school for graduate training programs only; 
                i.e., residency and/or fellowships.</t>
    </r>
  </si>
  <si>
    <r>
      <t>Limited</t>
    </r>
    <r>
      <rPr>
        <sz val="10"/>
        <rFont val="Arial"/>
        <family val="2"/>
      </rPr>
      <t>: Hospital is used in the medical school's teaching program only to a limited extent.</t>
    </r>
  </si>
  <si>
    <t>1 (0.0)</t>
  </si>
  <si>
    <t>Central line-associated BSI rate*</t>
  </si>
  <si>
    <t>Percentile</t>
  </si>
  <si>
    <t>loccdc</t>
  </si>
  <si>
    <t>Type of Location</t>
  </si>
  <si>
    <r>
      <t>No. of
locations</t>
    </r>
    <r>
      <rPr>
        <b/>
        <vertAlign val="superscript"/>
        <sz val="10"/>
        <rFont val="Arial"/>
        <family val="2"/>
      </rPr>
      <t>+</t>
    </r>
  </si>
  <si>
    <t>No. of
CLABSI</t>
  </si>
  <si>
    <t>Central line-
days</t>
  </si>
  <si>
    <t>Pooled
mean</t>
  </si>
  <si>
    <t>10%</t>
  </si>
  <si>
    <t>25%</t>
  </si>
  <si>
    <t>50%
(median)</t>
  </si>
  <si>
    <t>75%</t>
  </si>
  <si>
    <t>90%</t>
  </si>
  <si>
    <t>Critical Care Units</t>
  </si>
  <si>
    <t>Critical Care</t>
  </si>
  <si>
    <t>IN:ACUTE:CC:B</t>
  </si>
  <si>
    <t>Burn</t>
  </si>
  <si>
    <t>IN:ACUTE:CC:C</t>
  </si>
  <si>
    <t>IN:ACUTE:CC:CT</t>
  </si>
  <si>
    <t>IN:ACUTE:CC:CT_PED</t>
  </si>
  <si>
    <t>Pediatric cardiothoracic</t>
  </si>
  <si>
    <t>IN:ACUTE:CC:M</t>
  </si>
  <si>
    <t>IN:ACUTE:CC:MS</t>
  </si>
  <si>
    <t>IN:ACUTE:CC:MS_PED</t>
  </si>
  <si>
    <t>IN:ACUTE:CC:M_PED</t>
  </si>
  <si>
    <t>IN:ACUTE:CC:N</t>
  </si>
  <si>
    <t>Neurologic</t>
  </si>
  <si>
    <t>IN:ACUTE:CC:NS</t>
  </si>
  <si>
    <t>Neurosurgical</t>
  </si>
  <si>
    <t>IN:ACUTE:CC:PNATL</t>
  </si>
  <si>
    <t>Prenatal</t>
  </si>
  <si>
    <t>IN:ACUTE:CC:R</t>
  </si>
  <si>
    <t>Respiratory</t>
  </si>
  <si>
    <t>IN:ACUTE:CC:S</t>
  </si>
  <si>
    <t>IN:ACUTE:CC:T</t>
  </si>
  <si>
    <t>Trauma</t>
  </si>
  <si>
    <t>IN:ACUTE:STEP</t>
  </si>
  <si>
    <t>IN:ACUTE:STEP:NURS</t>
  </si>
  <si>
    <t>IN:ACUTE:STEP:PED</t>
  </si>
  <si>
    <t>Inpatient Wards</t>
  </si>
  <si>
    <t>IN:ACUTE:WARD:ANTENAT</t>
  </si>
  <si>
    <t>Antenatal</t>
  </si>
  <si>
    <t>IN:ACUTE:WARD:B</t>
  </si>
  <si>
    <t>IN:ACUTE:WARD:BHV</t>
  </si>
  <si>
    <t>IN:ACUTE:WARD:GNT</t>
  </si>
  <si>
    <t>Geronotology</t>
  </si>
  <si>
    <t>IN:ACUTE:WARD:GU</t>
  </si>
  <si>
    <t>Genitourinary</t>
  </si>
  <si>
    <t>IN:ACUTE:WARD:GYN</t>
  </si>
  <si>
    <t>Gynecology</t>
  </si>
  <si>
    <t>IN:ACUTE:WARD:JAL</t>
  </si>
  <si>
    <t>Jail</t>
  </si>
  <si>
    <t>IN:ACUTE:WARD:LD</t>
  </si>
  <si>
    <t>IN:ACUTE:WARD:LD_PP</t>
  </si>
  <si>
    <t>IN:ACUTE:WARD:M</t>
  </si>
  <si>
    <t>Medical</t>
  </si>
  <si>
    <t>IN:ACUTE:WARD:MS</t>
  </si>
  <si>
    <t>IN:ACUTE:WARD:MS_PED</t>
  </si>
  <si>
    <t>IN:ACUTE:WARD:M_PED</t>
  </si>
  <si>
    <t>IN:ACUTE:WARD:N</t>
  </si>
  <si>
    <t>IN:ACUTE:WARD:NS</t>
  </si>
  <si>
    <t>IN:ACUTE:WARD:NURS</t>
  </si>
  <si>
    <t>Well-Baby Nursery</t>
  </si>
  <si>
    <t>IN:ACUTE:WARD:ORT</t>
  </si>
  <si>
    <t>IN:ACUTE:WARD:PP</t>
  </si>
  <si>
    <t>IN:ACUTE:WARD:PULM</t>
  </si>
  <si>
    <t>Pulmonary</t>
  </si>
  <si>
    <t>IN:ACUTE:WARD:REHAB</t>
  </si>
  <si>
    <t>IN:ACUTE:WARD:REHAB_PED</t>
  </si>
  <si>
    <t>IN:ACUTE:WARD:S</t>
  </si>
  <si>
    <t>IN:ACUTE:WARD:STRK</t>
  </si>
  <si>
    <t>IN:ACUTE:WARD:S_PED</t>
  </si>
  <si>
    <t>IN:ACUTE:WARD:TEL</t>
  </si>
  <si>
    <t>Telemetry</t>
  </si>
  <si>
    <t>IN:ACUTE:WARD:T_ORT</t>
  </si>
  <si>
    <t>Orthopedic Trauma</t>
  </si>
  <si>
    <t>IN:ACUTE:WARD:VS</t>
  </si>
  <si>
    <t>Vascular Surgery</t>
  </si>
  <si>
    <t>IN:NONACUTE:LTC</t>
  </si>
  <si>
    <t>IN:ACUTE:SCA:LTAC</t>
  </si>
  <si>
    <t>Central line utilization ratio**</t>
  </si>
  <si>
    <t>Patient-
days</t>
  </si>
  <si>
    <t>242 (241)</t>
  </si>
  <si>
    <r>
      <t xml:space="preserve">Permanent Central line-associated BSI rate </t>
    </r>
    <r>
      <rPr>
        <b/>
        <vertAlign val="superscript"/>
        <sz val="10"/>
        <rFont val="Arial"/>
        <family val="2"/>
      </rPr>
      <t>*</t>
    </r>
  </si>
  <si>
    <t>Permanent
Central line-
days</t>
  </si>
  <si>
    <r>
      <t xml:space="preserve">Temporary Central line-associated BSI rate </t>
    </r>
    <r>
      <rPr>
        <b/>
        <vertAlign val="superscript"/>
        <sz val="10"/>
        <rFont val="Arial"/>
        <family val="2"/>
      </rPr>
      <t>**</t>
    </r>
  </si>
  <si>
    <t>Temporary
Central line-
days</t>
  </si>
  <si>
    <r>
      <t>Permanent Central line utilization ratio</t>
    </r>
    <r>
      <rPr>
        <b/>
        <vertAlign val="superscript"/>
        <sz val="10"/>
        <rFont val="Arial"/>
        <family val="2"/>
      </rPr>
      <t xml:space="preserve"> #</t>
    </r>
  </si>
  <si>
    <t>Type of location</t>
  </si>
  <si>
    <r>
      <t xml:space="preserve">Temporary Central line utilization ratio </t>
    </r>
    <r>
      <rPr>
        <b/>
        <vertAlign val="superscript"/>
        <sz val="10"/>
        <rFont val="Arial"/>
        <family val="2"/>
      </rPr>
      <t>##</t>
    </r>
  </si>
  <si>
    <r>
      <t xml:space="preserve"># 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>Number of permanent central line-days</t>
    </r>
    <r>
      <rPr>
        <sz val="10"/>
        <rFont val="Arial"/>
        <family val="2"/>
      </rPr>
      <t xml:space="preserve">
      Number of patient-days</t>
    </r>
  </si>
  <si>
    <r>
      <t>##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Number of temporary central line-days</t>
    </r>
    <r>
      <rPr>
        <sz val="10"/>
        <rFont val="Arial"/>
        <family val="2"/>
      </rPr>
      <t xml:space="preserve">
      Number of patient-days</t>
    </r>
  </si>
  <si>
    <t>7 (5)</t>
  </si>
  <si>
    <r>
      <t xml:space="preserve">Urinary catheter-associated UTI rate </t>
    </r>
    <r>
      <rPr>
        <b/>
        <vertAlign val="superscript"/>
        <sz val="10"/>
        <rFont val="Arial"/>
        <family val="2"/>
      </rPr>
      <t>*</t>
    </r>
  </si>
  <si>
    <r>
      <t xml:space="preserve">No. of
locations </t>
    </r>
    <r>
      <rPr>
        <b/>
        <vertAlign val="superscript"/>
        <sz val="10"/>
        <rFont val="Arial"/>
        <family val="2"/>
      </rPr>
      <t>+</t>
    </r>
  </si>
  <si>
    <t>No. of
CAUTI</t>
  </si>
  <si>
    <t>Urinary
catheter-
days</t>
  </si>
  <si>
    <t xml:space="preserve">Critical care units </t>
  </si>
  <si>
    <r>
      <t xml:space="preserve">Urinary catheter utilization ratio </t>
    </r>
    <r>
      <rPr>
        <b/>
        <vertAlign val="superscript"/>
        <sz val="10"/>
        <rFont val="Arial"/>
        <family val="2"/>
      </rPr>
      <t>**</t>
    </r>
  </si>
  <si>
    <t>Patient
days</t>
  </si>
  <si>
    <r>
      <t xml:space="preserve">* 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 xml:space="preserve">            Number of CAUTI                </t>
    </r>
    <r>
      <rPr>
        <sz val="10"/>
        <rFont val="Arial"/>
        <family val="2"/>
      </rPr>
      <t xml:space="preserve"> x 1000
     Number of urinary catheter-days</t>
    </r>
  </si>
  <si>
    <r>
      <t>**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Number of urinary catheter-days</t>
    </r>
    <r>
      <rPr>
        <sz val="10"/>
        <rFont val="Arial"/>
        <family val="2"/>
      </rPr>
      <t xml:space="preserve">
      Number of patient-days</t>
    </r>
  </si>
  <si>
    <r>
      <t xml:space="preserve">Ventilator-associated PNEU rate </t>
    </r>
    <r>
      <rPr>
        <b/>
        <vertAlign val="superscript"/>
        <sz val="10"/>
        <rFont val="Arial"/>
        <family val="2"/>
      </rPr>
      <t>*</t>
    </r>
  </si>
  <si>
    <t>No. of
VAP</t>
  </si>
  <si>
    <t>Ventilator
-days</t>
  </si>
  <si>
    <r>
      <t xml:space="preserve">Ventilator utilization ratio </t>
    </r>
    <r>
      <rPr>
        <b/>
        <vertAlign val="superscript"/>
        <sz val="10"/>
        <rFont val="Arial"/>
        <family val="2"/>
      </rPr>
      <t>**</t>
    </r>
  </si>
  <si>
    <r>
      <t xml:space="preserve">* 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 xml:space="preserve">     Number of VAP                </t>
    </r>
    <r>
      <rPr>
        <sz val="10"/>
        <rFont val="Arial"/>
        <family val="2"/>
      </rPr>
      <t xml:space="preserve"> x 1000
     Number of ventilator-days</t>
    </r>
  </si>
  <si>
    <r>
      <t>**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Number of ventilator-days</t>
    </r>
    <r>
      <rPr>
        <sz val="10"/>
        <rFont val="Arial"/>
        <family val="2"/>
      </rPr>
      <t xml:space="preserve">
      Number of patient-days</t>
    </r>
  </si>
  <si>
    <r>
      <t xml:space="preserve">Central line-associated BSI rate </t>
    </r>
    <r>
      <rPr>
        <b/>
        <vertAlign val="superscript"/>
        <sz val="10"/>
        <rFont val="Arial"/>
        <family val="2"/>
      </rPr>
      <t>*</t>
    </r>
  </si>
  <si>
    <t>Birth-weight category</t>
  </si>
  <si>
    <t>751-1000 grams</t>
  </si>
  <si>
    <t>1001-1500 grams</t>
  </si>
  <si>
    <t>1501-2500 grams</t>
  </si>
  <si>
    <t>&gt; 2500 grams</t>
  </si>
  <si>
    <r>
      <t xml:space="preserve">Central line utilization ratio </t>
    </r>
    <r>
      <rPr>
        <b/>
        <vertAlign val="superscript"/>
        <sz val="10"/>
        <rFont val="Arial"/>
        <family val="2"/>
      </rPr>
      <t>**</t>
    </r>
  </si>
  <si>
    <t>Pooled
Mean</t>
  </si>
  <si>
    <r>
      <t xml:space="preserve">* 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 xml:space="preserve">     Number of CLABSI                </t>
    </r>
    <r>
      <rPr>
        <sz val="10"/>
        <rFont val="Arial"/>
        <family val="2"/>
      </rPr>
      <t xml:space="preserve"> x 1000
        Number of central line-days</t>
    </r>
  </si>
  <si>
    <t>Medical
      -Major teaching</t>
  </si>
  <si>
    <t>Medical
      -All other</t>
  </si>
  <si>
    <t>Medical cardiac</t>
  </si>
  <si>
    <t>Medical/Surgical
     -Major teaching</t>
  </si>
  <si>
    <t>Medical/Surgical
      -All other, &gt;15 beds</t>
  </si>
  <si>
    <t xml:space="preserve">Pediatric medical </t>
  </si>
  <si>
    <t>Pediatric medical/surgical</t>
  </si>
  <si>
    <t>Surgical
      -Major teaching</t>
  </si>
  <si>
    <t>Surgical
      -All other</t>
  </si>
  <si>
    <t>Surgical cardiothoracic</t>
  </si>
  <si>
    <t>Step-down Units</t>
  </si>
  <si>
    <t>Adult step-down (post-critical care)</t>
  </si>
  <si>
    <t>Pediatric step-down (post critical care)</t>
  </si>
  <si>
    <t>Acute stroke</t>
  </si>
  <si>
    <t>Behavioral health/psychiatry</t>
  </si>
  <si>
    <t>Gerontology</t>
  </si>
  <si>
    <t>Labor and delivery</t>
  </si>
  <si>
    <t>Labor, delivery, recovery, postpartum suite</t>
  </si>
  <si>
    <t>Medical/Surgical</t>
  </si>
  <si>
    <t>Orthopedic trauma</t>
  </si>
  <si>
    <t>Pediatric medical</t>
  </si>
  <si>
    <t>Postpartum</t>
  </si>
  <si>
    <t>7 (4)</t>
  </si>
  <si>
    <t>Vascular surgery</t>
  </si>
  <si>
    <t>Well-baby nursery</t>
  </si>
  <si>
    <t>170 (169)</t>
  </si>
  <si>
    <t xml:space="preserve">Pediatric medical/surgical </t>
  </si>
  <si>
    <t>Step-Down Units</t>
  </si>
  <si>
    <t>Step-down NICU (level II)</t>
  </si>
  <si>
    <t>Pediatric step-down (post-critical care)</t>
  </si>
  <si>
    <t>Medical
     -Major teaching</t>
  </si>
  <si>
    <t>Medical
     -All other</t>
  </si>
  <si>
    <t>Medical/surgical
     -Major teaching</t>
  </si>
  <si>
    <t>Medical/surgical
     -All other &gt; 15 beds</t>
  </si>
  <si>
    <t>Surgical
     -Major teaching</t>
  </si>
  <si>
    <t>Surgical
     -All other</t>
  </si>
  <si>
    <r>
      <t xml:space="preserve">*  </t>
    </r>
    <r>
      <rPr>
        <u/>
        <sz val="10"/>
        <rFont val="Arial"/>
        <family val="2"/>
      </rPr>
      <t xml:space="preserve">     Number of CLABSI                </t>
    </r>
    <r>
      <rPr>
        <sz val="10"/>
        <rFont val="Arial"/>
        <family val="2"/>
      </rPr>
      <t xml:space="preserve"> x 1000
     Number of central line-days</t>
    </r>
  </si>
  <si>
    <r>
      <t xml:space="preserve">**  </t>
    </r>
    <r>
      <rPr>
        <u/>
        <sz val="10"/>
        <rFont val="Arial"/>
        <family val="2"/>
      </rPr>
      <t>Number of central line-days</t>
    </r>
    <r>
      <rPr>
        <sz val="10"/>
        <rFont val="Arial"/>
        <family val="2"/>
      </rPr>
      <t xml:space="preserve">
      Number of patient-days</t>
    </r>
  </si>
  <si>
    <t>Medical/surgical</t>
  </si>
  <si>
    <t>Pediatric surgical</t>
  </si>
  <si>
    <t>Medical Surgical
     -All other &gt; 15 beds</t>
  </si>
  <si>
    <t>Medical/surgical
     -All other &gt;15 beds</t>
  </si>
  <si>
    <t>47 (46)</t>
  </si>
  <si>
    <t>6 (5)</t>
  </si>
  <si>
    <t>Ventilator-
days</t>
  </si>
  <si>
    <r>
      <t>*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 xml:space="preserve">     Number of VAP                </t>
    </r>
    <r>
      <rPr>
        <sz val="10"/>
        <rFont val="Arial"/>
        <family val="2"/>
      </rPr>
      <t xml:space="preserve"> x 1000
     Number of ventilator-days</t>
    </r>
  </si>
  <si>
    <t>LCBI</t>
  </si>
  <si>
    <t>Permanent Central Line</t>
  </si>
  <si>
    <t>Temporary Central Line</t>
  </si>
  <si>
    <t>750-1000 grams</t>
  </si>
  <si>
    <t>‡   Includes free-standing long-term acute care hospitals and long-term acute care locations within the general acute care hospital setting.</t>
  </si>
  <si>
    <t>Medical/Surgical
      -All other, ≤15 beds</t>
  </si>
  <si>
    <t>Medical/surgical
     -All other ≤15 beds</t>
  </si>
  <si>
    <r>
      <t>VAP</t>
    </r>
    <r>
      <rPr>
        <sz val="10"/>
        <rFont val="Arial"/>
        <family val="2"/>
      </rPr>
      <t>, ventilator-associated pneumonia.</t>
    </r>
  </si>
  <si>
    <r>
      <t>**</t>
    </r>
    <r>
      <rPr>
        <sz val="10"/>
        <rFont val="Arial"/>
        <family val="2"/>
      </rPr>
      <t xml:space="preserve">    </t>
    </r>
    <r>
      <rPr>
        <u/>
        <sz val="10"/>
        <rFont val="Arial"/>
        <family val="2"/>
      </rPr>
      <t>Number of central line-days</t>
    </r>
    <r>
      <rPr>
        <sz val="10"/>
        <rFont val="Arial"/>
        <family val="2"/>
      </rPr>
      <t xml:space="preserve">
         Number of patient-days</t>
    </r>
  </si>
  <si>
    <r>
      <t>VAP</t>
    </r>
    <r>
      <rPr>
        <sz val="10"/>
        <rFont val="Arial"/>
        <family val="2"/>
      </rPr>
      <t xml:space="preserve">, ventilator-associated pneumonia; </t>
    </r>
    <r>
      <rPr>
        <i/>
        <sz val="10"/>
        <rFont val="Arial"/>
        <family val="2"/>
      </rPr>
      <t>NICU</t>
    </r>
    <r>
      <rPr>
        <sz val="10"/>
        <rFont val="Arial"/>
        <family val="2"/>
      </rPr>
      <t>, neonatal intensive care unit.</t>
    </r>
  </si>
  <si>
    <t>No. of
PCLABSI</t>
  </si>
  <si>
    <t>No. of
TCLABSI</t>
  </si>
  <si>
    <t>Solid organ transplant</t>
  </si>
  <si>
    <r>
      <t xml:space="preserve">*  </t>
    </r>
    <r>
      <rPr>
        <u/>
        <sz val="10"/>
        <rFont val="Arial"/>
        <family val="2"/>
      </rPr>
      <t xml:space="preserve">     Number of PCLABSI                          </t>
    </r>
    <r>
      <rPr>
        <sz val="10"/>
        <rFont val="Arial"/>
        <family val="2"/>
      </rPr>
      <t xml:space="preserve"> x 1000
     Number of permanent central line-days</t>
    </r>
  </si>
  <si>
    <r>
      <t>**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 xml:space="preserve">     Number of TCLABSI                          </t>
    </r>
    <r>
      <rPr>
        <sz val="10"/>
        <rFont val="Arial"/>
        <family val="2"/>
      </rPr>
      <t xml:space="preserve"> x 1000
     Number of temporary central line-days</t>
    </r>
  </si>
  <si>
    <r>
      <t>BSI</t>
    </r>
    <r>
      <rPr>
        <sz val="10"/>
        <rFont val="Arial"/>
        <family val="2"/>
      </rPr>
      <t>, bloodstream infection;</t>
    </r>
    <r>
      <rPr>
        <i/>
        <sz val="10"/>
        <rFont val="Arial"/>
        <family val="2"/>
      </rPr>
      <t xml:space="preserve"> PCLABSI</t>
    </r>
    <r>
      <rPr>
        <sz val="10"/>
        <rFont val="Arial"/>
        <family val="2"/>
      </rPr>
      <t>, permanent central line-associated BSI; TCLABSI, temporary central line-associated BSI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</si>
  <si>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750 grams</t>
    </r>
  </si>
  <si>
    <t>Criterion 1
n (%)</t>
  </si>
  <si>
    <t>Criterion 2/3
n (%)</t>
  </si>
  <si>
    <r>
      <t>BSI</t>
    </r>
    <r>
      <rPr>
        <sz val="10"/>
        <rFont val="Arial"/>
        <family val="2"/>
      </rPr>
      <t xml:space="preserve">, bloodstream infection; </t>
    </r>
    <r>
      <rPr>
        <i/>
        <sz val="10"/>
        <rFont val="Arial"/>
        <family val="2"/>
      </rPr>
      <t>LCBI</t>
    </r>
    <r>
      <rPr>
        <sz val="10"/>
        <rFont val="Arial"/>
        <family val="2"/>
      </rPr>
      <t>, laboratory-confirmed BSI</t>
    </r>
    <r>
      <rPr>
        <i/>
        <sz val="10"/>
        <rFont val="Arial"/>
        <family val="2"/>
      </rPr>
      <t>.</t>
    </r>
    <r>
      <rPr>
        <i/>
        <vertAlign val="superscript"/>
        <sz val="10"/>
        <rFont val="Arial"/>
        <family val="2"/>
      </rPr>
      <t>7</t>
    </r>
  </si>
  <si>
    <r>
      <t>UTI</t>
    </r>
    <r>
      <rPr>
        <sz val="10"/>
        <rFont val="Arial"/>
        <family val="2"/>
      </rPr>
      <t xml:space="preserve">, urinary tract infection; </t>
    </r>
    <r>
      <rPr>
        <i/>
        <sz val="10"/>
        <rFont val="Arial"/>
        <family val="2"/>
      </rPr>
      <t>SUTI</t>
    </r>
    <r>
      <rPr>
        <sz val="10"/>
        <rFont val="Arial"/>
        <family val="2"/>
      </rPr>
      <t xml:space="preserve">, symptomatic UTI; </t>
    </r>
    <r>
      <rPr>
        <i/>
        <sz val="10"/>
        <rFont val="Arial"/>
        <family val="2"/>
      </rPr>
      <t>ABUTI</t>
    </r>
    <r>
      <rPr>
        <sz val="10"/>
        <rFont val="Arial"/>
        <family val="2"/>
      </rPr>
      <t>, asymptomatic bacteremic UTI.</t>
    </r>
    <r>
      <rPr>
        <vertAlign val="superscript"/>
        <sz val="10"/>
        <rFont val="Arial"/>
        <family val="2"/>
      </rPr>
      <t>7</t>
    </r>
  </si>
  <si>
    <t>PNU1
n (%)</t>
  </si>
  <si>
    <t>PNU2
n (%)</t>
  </si>
  <si>
    <t>PNU3
n (%)</t>
  </si>
  <si>
    <r>
      <t xml:space="preserve">PNU1, </t>
    </r>
    <r>
      <rPr>
        <sz val="10"/>
        <rFont val="Arial"/>
        <family val="2"/>
      </rPr>
      <t xml:space="preserve">clinically defined pneumonia; </t>
    </r>
    <r>
      <rPr>
        <i/>
        <sz val="10"/>
        <rFont val="Arial"/>
        <family val="2"/>
      </rPr>
      <t>PNU2</t>
    </r>
    <r>
      <rPr>
        <sz val="10"/>
        <rFont val="Arial"/>
        <family val="2"/>
      </rPr>
      <t xml:space="preserve">, pneumonia with specific laboratory findings; </t>
    </r>
    <r>
      <rPr>
        <i/>
        <sz val="10"/>
        <rFont val="Arial"/>
        <family val="2"/>
      </rPr>
      <t>PNU3</t>
    </r>
    <r>
      <rPr>
        <sz val="10"/>
        <rFont val="Arial"/>
        <family val="2"/>
      </rPr>
      <t>, pneumonia in immunocompromised patients.</t>
    </r>
    <r>
      <rPr>
        <vertAlign val="superscript"/>
        <sz val="10"/>
        <rFont val="Arial"/>
        <family val="2"/>
      </rPr>
      <t>7</t>
    </r>
  </si>
  <si>
    <t>750 -1000 grams</t>
  </si>
  <si>
    <r>
      <rPr>
        <sz val="9"/>
        <color indexed="8"/>
        <rFont val="Calibri"/>
        <family val="2"/>
      </rPr>
      <t>≤</t>
    </r>
    <r>
      <rPr>
        <sz val="9"/>
        <color indexed="8"/>
        <rFont val="Arial"/>
        <family val="2"/>
      </rPr>
      <t xml:space="preserve"> 750 grams</t>
    </r>
  </si>
  <si>
    <t xml:space="preserve">Table 2.  NHSN hospitals contributing data used in this report by hospital type and bedsize </t>
  </si>
  <si>
    <t>198 (197)</t>
  </si>
  <si>
    <t>476 (451)</t>
  </si>
  <si>
    <t>423 (415)</t>
  </si>
  <si>
    <t>304 (300)</t>
  </si>
  <si>
    <t>800 (795)</t>
  </si>
  <si>
    <t>36 (29)</t>
  </si>
  <si>
    <t>300 (281)</t>
  </si>
  <si>
    <t>8 (3)</t>
  </si>
  <si>
    <t>218 (214)</t>
  </si>
  <si>
    <t>457 (456)</t>
  </si>
  <si>
    <t>229 (227)</t>
  </si>
  <si>
    <t>502 (493)</t>
  </si>
  <si>
    <t>42 (20)</t>
  </si>
  <si>
    <t>11 (4)</t>
  </si>
  <si>
    <t>94 (29)</t>
  </si>
  <si>
    <t>9 (8)</t>
  </si>
  <si>
    <t>47 (26)</t>
  </si>
  <si>
    <t>17 (16)</t>
  </si>
  <si>
    <t>48 (7)</t>
  </si>
  <si>
    <t>89 (14)</t>
  </si>
  <si>
    <t>770 (735)</t>
  </si>
  <si>
    <t>1,892 (1,756)</t>
  </si>
  <si>
    <t>49 (48)</t>
  </si>
  <si>
    <t>57 (56)</t>
  </si>
  <si>
    <t>242 (213)</t>
  </si>
  <si>
    <t>47 (42)</t>
  </si>
  <si>
    <t>241 (185)</t>
  </si>
  <si>
    <t>128 (11)</t>
  </si>
  <si>
    <t>444 (421)</t>
  </si>
  <si>
    <t>225 (219)</t>
  </si>
  <si>
    <t>16 (5)</t>
  </si>
  <si>
    <t>15 (13)</t>
  </si>
  <si>
    <t>77 (73)</t>
  </si>
  <si>
    <t>71 (70)</t>
  </si>
  <si>
    <t>476 (471)</t>
  </si>
  <si>
    <t>423 (422)</t>
  </si>
  <si>
    <t>304 (303)</t>
  </si>
  <si>
    <t>1,860 (1,822)</t>
  </si>
  <si>
    <t>36 (34)</t>
  </si>
  <si>
    <t>300 (295)</t>
  </si>
  <si>
    <t>218 (215)</t>
  </si>
  <si>
    <t>502 (499)</t>
  </si>
  <si>
    <t>42 (41)</t>
  </si>
  <si>
    <t>48 (45)</t>
  </si>
  <si>
    <t>89 (88)</t>
  </si>
  <si>
    <t>770 (766)</t>
  </si>
  <si>
    <t>1,892 (1,888)</t>
  </si>
  <si>
    <t>241 (239)</t>
  </si>
  <si>
    <t>444 (440)</t>
  </si>
  <si>
    <t>225 (223)</t>
  </si>
  <si>
    <t>Ventilator dependent unit</t>
  </si>
  <si>
    <t>Acute Care Hospitals</t>
  </si>
  <si>
    <r>
      <t>Long-Term Acute Care Hospitals</t>
    </r>
    <r>
      <rPr>
        <b/>
        <vertAlign val="superscript"/>
        <sz val="10"/>
        <rFont val="Arial"/>
        <family val="2"/>
      </rPr>
      <t>‡</t>
    </r>
  </si>
  <si>
    <t>Adult critical care</t>
  </si>
  <si>
    <t>Adult ward</t>
  </si>
  <si>
    <t>62 (1.6)</t>
  </si>
  <si>
    <t>192 (5.0)</t>
  </si>
  <si>
    <t>25 (0.6)</t>
  </si>
  <si>
    <t>10 (0.3)</t>
  </si>
  <si>
    <t>13 (0.3)</t>
  </si>
  <si>
    <t>44 (1.1)</t>
  </si>
  <si>
    <t>41 (1.1)</t>
  </si>
  <si>
    <t>16 (0.4)</t>
  </si>
  <si>
    <t>5 (0.1)</t>
  </si>
  <si>
    <t>104 (2.7)</t>
  </si>
  <si>
    <t>185 (4.8)</t>
  </si>
  <si>
    <t>123 (3.2)</t>
  </si>
  <si>
    <t>9 (0.2)</t>
  </si>
  <si>
    <t>125 (3.2)</t>
  </si>
  <si>
    <t>153 (4.0)</t>
  </si>
  <si>
    <t>35 (0.9)</t>
  </si>
  <si>
    <t>3 (0.1)</t>
  </si>
  <si>
    <t>193 (5.0)</t>
  </si>
  <si>
    <t>157 (4.1)</t>
  </si>
  <si>
    <t>30 (0.8)</t>
  </si>
  <si>
    <t>594 (15.4)</t>
  </si>
  <si>
    <t>55 (1.4)</t>
  </si>
  <si>
    <t>2 (0.0)</t>
  </si>
  <si>
    <t>2,085 (54.1)</t>
  </si>
  <si>
    <t>2,807 (65.0)</t>
  </si>
  <si>
    <t>1,089 (28.3)</t>
  </si>
  <si>
    <t>243 (6.3)</t>
  </si>
  <si>
    <t>15 (0.4)</t>
  </si>
  <si>
    <t>3,426 (88.9)</t>
  </si>
  <si>
    <t>163 (162)</t>
  </si>
  <si>
    <t>19 (15)</t>
  </si>
  <si>
    <t>19 (18)</t>
  </si>
  <si>
    <t>48 (47)</t>
  </si>
  <si>
    <t>11 (8)</t>
  </si>
  <si>
    <t>41 (39)</t>
  </si>
  <si>
    <t>212 (202)</t>
  </si>
  <si>
    <t>211 (207)</t>
  </si>
  <si>
    <t>146 (145)</t>
  </si>
  <si>
    <t>793 (748)</t>
  </si>
  <si>
    <t>10 (9)</t>
  </si>
  <si>
    <t>11 (10)</t>
  </si>
  <si>
    <t>129 (110)</t>
  </si>
  <si>
    <t>103 (102)</t>
  </si>
  <si>
    <t>216 (213)</t>
  </si>
  <si>
    <t>6 (2)</t>
  </si>
  <si>
    <t>82 (81)</t>
  </si>
  <si>
    <t>166 (165)</t>
  </si>
  <si>
    <t>318 (313)</t>
  </si>
  <si>
    <t>91 (31)</t>
  </si>
  <si>
    <t>41 (36)</t>
  </si>
  <si>
    <t>53 (39)</t>
  </si>
  <si>
    <t>118 (100)</t>
  </si>
  <si>
    <t>577 (566)</t>
  </si>
  <si>
    <t>1,345 (1,292)</t>
  </si>
  <si>
    <t>169 (166)</t>
  </si>
  <si>
    <t>141 (73)</t>
  </si>
  <si>
    <t>27 (11)</t>
  </si>
  <si>
    <t>140 (133)</t>
  </si>
  <si>
    <t>313 (308)</t>
  </si>
  <si>
    <t>90 (88)</t>
  </si>
  <si>
    <t>7 (6)</t>
  </si>
  <si>
    <t>8 (1)</t>
  </si>
  <si>
    <t>Long-term care rehabilitation unit</t>
  </si>
  <si>
    <t>31 (29)</t>
  </si>
  <si>
    <t>93 (91)</t>
  </si>
  <si>
    <t>10 (7)</t>
  </si>
  <si>
    <t>212 (210)</t>
  </si>
  <si>
    <t>211 (210)</t>
  </si>
  <si>
    <t>793 (766)</t>
  </si>
  <si>
    <t>129 (126)</t>
  </si>
  <si>
    <t>216 (215)</t>
  </si>
  <si>
    <t>118 (116)</t>
  </si>
  <si>
    <t>577 (574)</t>
  </si>
  <si>
    <t>1,345 (1,335)</t>
  </si>
  <si>
    <t>8 (7)</t>
  </si>
  <si>
    <t>313 (311)</t>
  </si>
  <si>
    <t>90 (89)</t>
  </si>
  <si>
    <t>141 (138)</t>
  </si>
  <si>
    <t>27 (26)</t>
  </si>
  <si>
    <t>16 (13)</t>
  </si>
  <si>
    <t>93 (92)</t>
  </si>
  <si>
    <t>31 (30)</t>
  </si>
  <si>
    <t>161 (152)</t>
  </si>
  <si>
    <t>168 (164)</t>
  </si>
  <si>
    <t>156 (141)</t>
  </si>
  <si>
    <t>597 (482)</t>
  </si>
  <si>
    <t>317 (315)</t>
  </si>
  <si>
    <t>123 (118)</t>
  </si>
  <si>
    <t>121 (112)</t>
  </si>
  <si>
    <t>66 (65)</t>
  </si>
  <si>
    <t>83 (81)</t>
  </si>
  <si>
    <t>73 (59)</t>
  </si>
  <si>
    <t>6 (0)</t>
  </si>
  <si>
    <t>144 (139)</t>
  </si>
  <si>
    <t>34 (21)</t>
  </si>
  <si>
    <t>53 (32)</t>
  </si>
  <si>
    <t>10 (8)</t>
  </si>
  <si>
    <t>5 (3)</t>
  </si>
  <si>
    <t>7(5)</t>
  </si>
  <si>
    <t>161 (160)</t>
  </si>
  <si>
    <t>156 (153)</t>
  </si>
  <si>
    <t>597 (582)</t>
  </si>
  <si>
    <t>317 (316)</t>
  </si>
  <si>
    <t>123 (122)</t>
  </si>
  <si>
    <t>83 (82)</t>
  </si>
  <si>
    <t>5 (4)</t>
  </si>
  <si>
    <t>385 (342)</t>
  </si>
  <si>
    <t>405 (351)</t>
  </si>
  <si>
    <t>412 (368)</t>
  </si>
  <si>
    <t>408 (348)</t>
  </si>
  <si>
    <t>413 (331)</t>
  </si>
  <si>
    <t>385 (351)</t>
  </si>
  <si>
    <t>405 (370)</t>
  </si>
  <si>
    <t>412 (405)</t>
  </si>
  <si>
    <t>408 (405)</t>
  </si>
  <si>
    <t>413 (406)</t>
  </si>
  <si>
    <t>364 (265)</t>
  </si>
  <si>
    <t>412 (296)</t>
  </si>
  <si>
    <t>486 (363)</t>
  </si>
  <si>
    <t>520 (355)</t>
  </si>
  <si>
    <t>525 (315)</t>
  </si>
  <si>
    <t>364 (288)</t>
  </si>
  <si>
    <t>412 (335)</t>
  </si>
  <si>
    <t>486 (438)</t>
  </si>
  <si>
    <t>520 (495)</t>
  </si>
  <si>
    <t>525 (494)</t>
  </si>
  <si>
    <t>127 (112)</t>
  </si>
  <si>
    <t>125 (104)</t>
  </si>
  <si>
    <t>130 (88)</t>
  </si>
  <si>
    <t>129 (69)</t>
  </si>
  <si>
    <t>128 (72)</t>
  </si>
  <si>
    <t>127 (118)</t>
  </si>
  <si>
    <t>125 (118)</t>
  </si>
  <si>
    <t>130 (127)</t>
  </si>
  <si>
    <t>129 (128)</t>
  </si>
  <si>
    <t>99 (69)</t>
  </si>
  <si>
    <t>105 (66)</t>
  </si>
  <si>
    <t>118 (52)</t>
  </si>
  <si>
    <t>131 (43)</t>
  </si>
  <si>
    <t>136 (44)</t>
  </si>
  <si>
    <t>99 (80)</t>
  </si>
  <si>
    <t>105 (87)</t>
  </si>
  <si>
    <t>118 (101)</t>
  </si>
  <si>
    <t>131 (127)</t>
  </si>
  <si>
    <t>136 (125)</t>
  </si>
  <si>
    <t>TOTAL</t>
  </si>
  <si>
    <t>Table 14.  Distribution of specific sites of ventilator-associated pneumonia by location, 2011</t>
  </si>
  <si>
    <t>Table 13.  Distribution of specific sites of urinary catheter-associated UTI by location, 2011</t>
  </si>
  <si>
    <t>Table 15.  Distribution of specific sites and criteria for central line-associated laboratory-confirmed BSI among Level III NICUs by birthweight, 2011</t>
  </si>
  <si>
    <t>Table 16.  Distribution of specific sites and criteria for central line-associated laboratory-confirmed BSI among Level II/III NICUs by birthweight, 2011</t>
  </si>
  <si>
    <t>≤ 750 grams</t>
  </si>
  <si>
    <t>Table 3.    Pooled means and key percentiles of the distribution of laboratory-confirmed central line-associated BSI rates and central line utilization ratios, by type of location, DA module, 2011</t>
  </si>
  <si>
    <t xml:space="preserve">§ Includes inpatient long term care locations within the general acute care hospital setting. </t>
  </si>
  <si>
    <r>
      <t>Inpatient Rehabilitation Facilities</t>
    </r>
    <r>
      <rPr>
        <b/>
        <vertAlign val="superscript"/>
        <sz val="10"/>
        <rFont val="Arial"/>
        <family val="2"/>
      </rPr>
      <t>¶</t>
    </r>
  </si>
  <si>
    <r>
      <t>Pediatric rehabilitation</t>
    </r>
    <r>
      <rPr>
        <vertAlign val="superscript"/>
        <sz val="10"/>
        <rFont val="Arial"/>
        <family val="2"/>
      </rPr>
      <t>||</t>
    </r>
  </si>
  <si>
    <t>Table 5.   Pooled means and key percentiles of the distribution of urinary catheter-associated UTI rates and urinary catheter utilization ratios, by type of location, DA module, 2011</t>
  </si>
  <si>
    <t>Chronic care</t>
  </si>
  <si>
    <t>Chronic care unit</t>
  </si>
  <si>
    <r>
      <t>Inpatient Long Term Care</t>
    </r>
    <r>
      <rPr>
        <b/>
        <i/>
        <vertAlign val="superscript"/>
        <sz val="10"/>
        <rFont val="Arial"/>
        <family val="2"/>
      </rPr>
      <t>§</t>
    </r>
  </si>
  <si>
    <r>
      <t>Inpatient Long Term Care</t>
    </r>
    <r>
      <rPr>
        <b/>
        <vertAlign val="superscript"/>
        <sz val="10"/>
        <rFont val="Arial"/>
        <family val="2"/>
      </rPr>
      <t>§</t>
    </r>
  </si>
  <si>
    <t>Table 6.    Pooled means and key percentiles of the distribution of ventilator-associated PNEU rates and ventilator utilization ratios, by type of location, DA module, 2011</t>
  </si>
  <si>
    <t>Table 7.  Pooled means and key percentiles of the distribution of central line-associated BSI rates and central line utilization ratios for level III NICUs, DA module, 2011</t>
  </si>
  <si>
    <t>Table 8.  Pooled means and key percentiles of the distribution of central line-associated BSI rates and central line utilization ratios for level II/III NICUs, DA module, 2011</t>
  </si>
  <si>
    <t>Table 9.    Pooled means and key percentiles of the distribution of ventilator-associated PNEU rates and ventilator utilization ratios for level III NICUs, DA module, 2011</t>
  </si>
  <si>
    <t>Table 10.    Pooled means and key percentiles of the distribution of ventilator-associated PNEU rates and ventilator utilization ratios for level II/III NICUs, DA module, 2011</t>
  </si>
  <si>
    <t>Table 11.    Distribution of criteria for central line-associated laboratory-confirmed BSI by location, 2011</t>
  </si>
  <si>
    <t>Table 12.    Distribution of criteria for permanent and temporary central line-associated  laboratory-confirmed BSI by location, 2011</t>
  </si>
  <si>
    <t>SUTI
n (%)</t>
  </si>
  <si>
    <t>ABUTI
n (%)</t>
  </si>
  <si>
    <r>
      <t>Long Term Acute Care Hospitals</t>
    </r>
    <r>
      <rPr>
        <b/>
        <vertAlign val="superscript"/>
        <sz val="10"/>
        <rFont val="Arial"/>
        <family val="2"/>
      </rPr>
      <t>‡</t>
    </r>
  </si>
  <si>
    <r>
      <rPr>
        <vertAlign val="superscript"/>
        <sz val="10"/>
        <rFont val="Arial"/>
        <family val="2"/>
      </rPr>
      <t>‡</t>
    </r>
    <r>
      <rPr>
        <sz val="10"/>
        <rFont val="Arial"/>
        <family val="2"/>
      </rPr>
      <t>Includes free-standing long-term acute care hospitals and long-term acute care locations within the general acute care hospital setting.</t>
    </r>
  </si>
  <si>
    <t>Table 17.  Distribution of specific sites of ventilator-associated pneumonia among Level III NICUs by birthweight, 2011</t>
  </si>
  <si>
    <t>Table 18.  Distribution of specific sites of ventilator-associated pneumonia among Level II/III NICUs by birthweight, 2011</t>
  </si>
  <si>
    <t>421 (10.9)</t>
  </si>
  <si>
    <t>Total
N (%)</t>
  </si>
  <si>
    <t>316 (8.2)</t>
  </si>
  <si>
    <t>381 (9.9)</t>
  </si>
  <si>
    <t>2736 (71.0)</t>
  </si>
  <si>
    <t>1,860 (1669)</t>
  </si>
  <si>
    <t>Hematopoietic stem cell transplant</t>
  </si>
  <si>
    <t>Pediatric hematopoietic stem cell transplant</t>
  </si>
  <si>
    <t>General hematology/oncology</t>
  </si>
  <si>
    <t>Pediatric general hematology/oncology</t>
  </si>
  <si>
    <t>Specialty Care Area/Oncology</t>
  </si>
  <si>
    <t>Specialty Care Areas/Oncology</t>
  </si>
  <si>
    <t>Adult rehabilitation units - Freestanding</t>
  </si>
  <si>
    <t>Adult rehabilitation units - Within hospital</t>
  </si>
  <si>
    <r>
      <t>Rehabilitation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non-IRF</t>
    </r>
    <r>
      <rPr>
        <vertAlign val="superscript"/>
        <sz val="10"/>
        <rFont val="Arial"/>
        <family val="2"/>
      </rPr>
      <t>||</t>
    </r>
  </si>
  <si>
    <r>
      <t xml:space="preserve">¶ </t>
    </r>
    <r>
      <rPr>
        <sz val="10"/>
        <rFont val="Arial"/>
        <family val="2"/>
      </rPr>
      <t>Includes free-standing inpatient rehabilitation facilities and inpatient rehabilitation facilities within the acute care hospital setting, as defined by the CMS Inpatient Rehabilitation Facility Quality Reporting Program.</t>
    </r>
  </si>
  <si>
    <r>
      <t xml:space="preserve">|| </t>
    </r>
    <r>
      <rPr>
        <sz val="10"/>
        <rFont val="Arial"/>
        <family val="2"/>
      </rPr>
      <t>Includes only in-hospital rehabilitation wards that are not defined as inpatient rehabilitation facilities (IRF) per the CMS Inpatient Rehabilitation Facility Quality Reporting Program.</t>
    </r>
  </si>
  <si>
    <t>‡ Includes free-standing long-term acute care hospitals and long-term acute care locations within the general acute care hospital setting.</t>
  </si>
  <si>
    <r>
      <t>Rehabilitation - non-IRF</t>
    </r>
    <r>
      <rPr>
        <vertAlign val="superscript"/>
        <sz val="10"/>
        <rFont val="Arial"/>
        <family val="2"/>
      </rPr>
      <t>||</t>
    </r>
  </si>
  <si>
    <r>
      <t>Pediatric rehabilitation - non-IRF</t>
    </r>
    <r>
      <rPr>
        <vertAlign val="superscript"/>
        <sz val="10"/>
        <rFont val="Arial"/>
        <family val="2"/>
      </rPr>
      <t>||</t>
    </r>
  </si>
  <si>
    <t>¶ Includes free-standing inpatient rehabilitation facilities and inpatient rehabilitation facilities within the acute care hospital setting, as defined by the CMS Inpatient Rehabilitation Facility Quality Reporting Program.</t>
  </si>
  <si>
    <r>
      <rPr>
        <vertAlign val="superscript"/>
        <sz val="10"/>
        <rFont val="Arial"/>
        <family val="2"/>
      </rPr>
      <t xml:space="preserve">|| </t>
    </r>
    <r>
      <rPr>
        <sz val="10"/>
        <rFont val="Arial"/>
        <family val="2"/>
      </rPr>
      <t>Includes only in-hospital rehabilitation wards that are not defined as inpatient rehabilitation facilities (IRF) per the CMS Inpatient Rehabilitation Facility Quality Reporting Program.</t>
    </r>
  </si>
  <si>
    <r>
      <t>Rehabilitation - non-IRF</t>
    </r>
    <r>
      <rPr>
        <vertAlign val="superscript"/>
        <sz val="10"/>
        <rFont val="Arial"/>
        <family val="2"/>
      </rPr>
      <t xml:space="preserve">|| </t>
    </r>
  </si>
  <si>
    <t>71 (65)</t>
  </si>
  <si>
    <t>167 (162)</t>
  </si>
  <si>
    <t>138 (126)</t>
  </si>
  <si>
    <t>43 (40)</t>
  </si>
  <si>
    <r>
      <t xml:space="preserve">BSI, </t>
    </r>
    <r>
      <rPr>
        <sz val="10"/>
        <rFont val="Arial"/>
        <family val="2"/>
      </rPr>
      <t xml:space="preserve">bloodstream infection; </t>
    </r>
    <r>
      <rPr>
        <i/>
        <sz val="10"/>
        <rFont val="Arial"/>
        <family val="2"/>
      </rPr>
      <t>CLABSI</t>
    </r>
    <r>
      <rPr>
        <sz val="10"/>
        <rFont val="Arial"/>
        <family val="2"/>
      </rPr>
      <t xml:space="preserve">, central line-associated BSI; </t>
    </r>
    <r>
      <rPr>
        <i/>
        <sz val="10"/>
        <rFont val="Arial"/>
        <family val="2"/>
      </rPr>
      <t>NICU</t>
    </r>
    <r>
      <rPr>
        <sz val="10"/>
        <rFont val="Arial"/>
        <family val="2"/>
      </rPr>
      <t>, neonatal intensive care unit.</t>
    </r>
  </si>
  <si>
    <r>
      <t>+</t>
    </r>
    <r>
      <rPr>
        <sz val="10"/>
        <rFont val="Arial"/>
        <family val="2"/>
      </rPr>
      <t xml:space="preserve"> The number in parentheses is the number of locations meeting minimum requirements for percentile distributions (i.e., ≥50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 xml:space="preserve">device days for rate distributions, </t>
    </r>
    <r>
      <rPr>
        <sz val="10"/>
        <rFont val="Calibri"/>
        <family val="2"/>
      </rPr>
      <t>≥</t>
    </r>
    <r>
      <rPr>
        <sz val="10"/>
        <rFont val="Arial"/>
        <family val="2"/>
      </rPr>
      <t>50 patient days for device utilization ratios) if less than total number of locations. If this number is &lt;20, percentile distributions are not calculated.</t>
    </r>
  </si>
  <si>
    <r>
      <t>+</t>
    </r>
    <r>
      <rPr>
        <sz val="10"/>
        <rFont val="Arial"/>
        <family val="2"/>
      </rPr>
      <t xml:space="preserve">    The number in parentheses is the number of locations meeting minimum requirements for percentile distributions (i.e., ≥50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 xml:space="preserve">device days for rate distributions, </t>
    </r>
    <r>
      <rPr>
        <sz val="10"/>
        <rFont val="Calibri"/>
        <family val="2"/>
      </rPr>
      <t>≥</t>
    </r>
    <r>
      <rPr>
        <sz val="10"/>
        <rFont val="Arial"/>
        <family val="2"/>
      </rPr>
      <t>50 patient days for device utilization ratios) if less than total number of locations. If this number is &lt;20, percentile distributions are not calculated.</t>
    </r>
  </si>
  <si>
    <t>Table 4.    Pooled means and key percentiles of the distribution of laboratory-confirmed permanent and temporary  
                central line-associated BSI rates and central line utilization ratios, by type of speciality care area/oncology location, DA module, 2011</t>
  </si>
  <si>
    <r>
      <t xml:space="preserve">UTI, </t>
    </r>
    <r>
      <rPr>
        <sz val="10"/>
        <rFont val="Arial"/>
        <family val="2"/>
      </rPr>
      <t xml:space="preserve">urinary trach infection; </t>
    </r>
    <r>
      <rPr>
        <i/>
        <sz val="10"/>
        <rFont val="Arial"/>
        <family val="2"/>
      </rPr>
      <t>CAUTI</t>
    </r>
    <r>
      <rPr>
        <sz val="10"/>
        <rFont val="Arial"/>
        <family val="2"/>
      </rPr>
      <t>, catheter-associated UTI.</t>
    </r>
  </si>
  <si>
    <r>
      <t>BSI,</t>
    </r>
    <r>
      <rPr>
        <sz val="10"/>
        <rFont val="Arial"/>
        <family val="2"/>
      </rPr>
      <t xml:space="preserve"> bloodstream infection; </t>
    </r>
    <r>
      <rPr>
        <i/>
        <sz val="10"/>
        <rFont val="Arial"/>
        <family val="2"/>
      </rPr>
      <t xml:space="preserve">CLABSI, </t>
    </r>
    <r>
      <rPr>
        <sz val="10"/>
        <rFont val="Arial"/>
        <family val="2"/>
      </rPr>
      <t xml:space="preserve">central line-associated BSI; </t>
    </r>
    <r>
      <rPr>
        <i/>
        <sz val="10"/>
        <rFont val="Arial"/>
        <family val="2"/>
      </rPr>
      <t>NICU</t>
    </r>
    <r>
      <rPr>
        <sz val="10"/>
        <rFont val="Arial"/>
        <family val="2"/>
      </rPr>
      <t>, neonatal intensive care unit.</t>
    </r>
  </si>
  <si>
    <r>
      <t xml:space="preserve">BSI, </t>
    </r>
    <r>
      <rPr>
        <sz val="10"/>
        <rFont val="Arial"/>
        <family val="2"/>
      </rPr>
      <t xml:space="preserve">bloodstream infection; </t>
    </r>
    <r>
      <rPr>
        <i/>
        <sz val="10"/>
        <rFont val="Arial"/>
        <family val="2"/>
      </rPr>
      <t xml:space="preserve">CLABSI, </t>
    </r>
    <r>
      <rPr>
        <sz val="10"/>
        <rFont val="Arial"/>
        <family val="2"/>
      </rPr>
      <t xml:space="preserve">central line-associated BSI; </t>
    </r>
    <r>
      <rPr>
        <i/>
        <sz val="10"/>
        <rFont val="Arial"/>
        <family val="2"/>
      </rPr>
      <t>NICU</t>
    </r>
    <r>
      <rPr>
        <sz val="10"/>
        <rFont val="Arial"/>
        <family val="2"/>
      </rPr>
      <t>, neonatal intensive care unit.</t>
    </r>
  </si>
  <si>
    <t>Am J Infect Control 2013;41:286-300.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</si>
</sst>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5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name val="MS Sans Serif"/>
      <family val="2"/>
    </font>
    <font>
      <b/>
      <i/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sz val="10"/>
      <name val="Calibri"/>
      <family val="2"/>
    </font>
    <font>
      <i/>
      <vertAlign val="superscript"/>
      <sz val="10"/>
      <name val="Arial"/>
      <family val="2"/>
    </font>
    <font>
      <sz val="9"/>
      <color indexed="8"/>
      <name val="Calibri"/>
      <family val="2"/>
    </font>
    <font>
      <b/>
      <i/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1" fillId="0" borderId="0" applyNumberFormat="0" applyFill="0" applyBorder="0" applyAlignment="0" applyProtection="0"/>
  </cellStyleXfs>
  <cellXfs count="275">
    <xf numFmtId="0" fontId="0" fillId="0" borderId="0" xfId="0"/>
    <xf numFmtId="0" fontId="2" fillId="0" borderId="0" xfId="1"/>
    <xf numFmtId="0" fontId="5" fillId="2" borderId="2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right" vertical="top" wrapText="1"/>
    </xf>
    <xf numFmtId="0" fontId="5" fillId="2" borderId="3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right" vertical="top" wrapText="1"/>
    </xf>
    <xf numFmtId="0" fontId="5" fillId="2" borderId="4" xfId="1" applyFont="1" applyFill="1" applyBorder="1" applyAlignment="1">
      <alignment horizontal="left" vertical="top" wrapText="1"/>
    </xf>
    <xf numFmtId="0" fontId="5" fillId="2" borderId="4" xfId="1" applyFont="1" applyFill="1" applyBorder="1" applyAlignment="1">
      <alignment horizontal="right" vertical="top" wrapText="1"/>
    </xf>
    <xf numFmtId="0" fontId="5" fillId="2" borderId="5" xfId="1" applyFont="1" applyFill="1" applyBorder="1" applyAlignment="1">
      <alignment horizontal="right" vertical="top" wrapText="1"/>
    </xf>
    <xf numFmtId="0" fontId="4" fillId="2" borderId="4" xfId="1" applyFont="1" applyFill="1" applyBorder="1" applyAlignment="1">
      <alignment horizontal="left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wrapText="1"/>
    </xf>
    <xf numFmtId="1" fontId="5" fillId="2" borderId="4" xfId="1" applyNumberFormat="1" applyFont="1" applyFill="1" applyBorder="1" applyAlignment="1">
      <alignment horizontal="right" vertical="top" wrapText="1"/>
    </xf>
    <xf numFmtId="1" fontId="5" fillId="2" borderId="3" xfId="1" applyNumberFormat="1" applyFont="1" applyFill="1" applyBorder="1" applyAlignment="1">
      <alignment horizontal="right" vertical="top" wrapText="1"/>
    </xf>
    <xf numFmtId="0" fontId="5" fillId="2" borderId="1" xfId="1" applyFont="1" applyFill="1" applyBorder="1" applyAlignment="1">
      <alignment horizontal="left" vertical="top" wrapText="1"/>
    </xf>
    <xf numFmtId="1" fontId="5" fillId="2" borderId="1" xfId="1" applyNumberFormat="1" applyFont="1" applyFill="1" applyBorder="1" applyAlignment="1">
      <alignment horizontal="right" vertical="top" wrapText="1"/>
    </xf>
    <xf numFmtId="0" fontId="4" fillId="2" borderId="2" xfId="1" applyFont="1" applyFill="1" applyBorder="1" applyAlignment="1">
      <alignment horizontal="left" vertical="top" wrapText="1"/>
    </xf>
    <xf numFmtId="1" fontId="5" fillId="2" borderId="2" xfId="1" applyNumberFormat="1" applyFont="1" applyFill="1" applyBorder="1" applyAlignment="1">
      <alignment horizontal="right" vertical="top" wrapText="1"/>
    </xf>
    <xf numFmtId="0" fontId="6" fillId="0" borderId="0" xfId="1" applyFont="1"/>
    <xf numFmtId="0" fontId="2" fillId="0" borderId="0" xfId="1" applyBorder="1" applyAlignment="1"/>
    <xf numFmtId="0" fontId="4" fillId="0" borderId="0" xfId="1" applyFont="1" applyBorder="1" applyAlignment="1">
      <alignment vertical="top"/>
    </xf>
    <xf numFmtId="2" fontId="2" fillId="0" borderId="0" xfId="2" applyNumberFormat="1" applyFont="1"/>
    <xf numFmtId="0" fontId="2" fillId="0" borderId="0" xfId="2" applyFont="1"/>
    <xf numFmtId="0" fontId="7" fillId="0" borderId="0" xfId="2" applyFont="1" applyAlignment="1">
      <alignment wrapText="1"/>
    </xf>
    <xf numFmtId="0" fontId="0" fillId="0" borderId="0" xfId="0" applyAlignment="1">
      <alignment wrapText="1"/>
    </xf>
    <xf numFmtId="0" fontId="7" fillId="0" borderId="0" xfId="2" applyNumberFormat="1" applyFont="1"/>
    <xf numFmtId="3" fontId="7" fillId="0" borderId="0" xfId="2" applyNumberFormat="1" applyFont="1" applyAlignment="1">
      <alignment horizontal="center" wrapText="1"/>
    </xf>
    <xf numFmtId="164" fontId="7" fillId="0" borderId="0" xfId="2" applyNumberFormat="1" applyFont="1" applyAlignment="1">
      <alignment horizontal="center" wrapText="1"/>
    </xf>
    <xf numFmtId="0" fontId="10" fillId="0" borderId="0" xfId="0" applyNumberFormat="1" applyFont="1"/>
    <xf numFmtId="0" fontId="2" fillId="0" borderId="0" xfId="0" applyFont="1"/>
    <xf numFmtId="3" fontId="2" fillId="0" borderId="0" xfId="0" quotePrefix="1" applyNumberFormat="1" applyFont="1"/>
    <xf numFmtId="0" fontId="2" fillId="0" borderId="0" xfId="0" quotePrefix="1" applyNumberFormat="1" applyFont="1"/>
    <xf numFmtId="164" fontId="2" fillId="0" borderId="0" xfId="0" quotePrefix="1" applyNumberFormat="1" applyFont="1"/>
    <xf numFmtId="164" fontId="2" fillId="0" borderId="0" xfId="0" applyNumberFormat="1" applyFont="1"/>
    <xf numFmtId="0" fontId="2" fillId="0" borderId="0" xfId="0" applyFont="1" applyAlignment="1">
      <alignment horizontal="left"/>
    </xf>
    <xf numFmtId="3" fontId="12" fillId="0" borderId="0" xfId="3" quotePrefix="1" applyNumberFormat="1" applyFont="1"/>
    <xf numFmtId="3" fontId="2" fillId="0" borderId="0" xfId="0" applyNumberFormat="1" applyFont="1"/>
    <xf numFmtId="0" fontId="2" fillId="0" borderId="0" xfId="0" quotePrefix="1" applyNumberFormat="1" applyFont="1" applyAlignment="1">
      <alignment horizontal="left"/>
    </xf>
    <xf numFmtId="2" fontId="2" fillId="0" borderId="0" xfId="0" quotePrefix="1" applyNumberFormat="1" applyFont="1"/>
    <xf numFmtId="2" fontId="2" fillId="0" borderId="0" xfId="0" applyNumberFormat="1" applyFont="1"/>
    <xf numFmtId="164" fontId="2" fillId="0" borderId="0" xfId="2" applyNumberFormat="1" applyFont="1"/>
    <xf numFmtId="0" fontId="10" fillId="0" borderId="0" xfId="2" applyNumberFormat="1" applyFont="1"/>
    <xf numFmtId="0" fontId="7" fillId="0" borderId="0" xfId="2" applyNumberFormat="1" applyFont="1" applyAlignment="1">
      <alignment horizontal="left" wrapText="1"/>
    </xf>
    <xf numFmtId="0" fontId="2" fillId="0" borderId="0" xfId="0" applyNumberFormat="1" applyFont="1"/>
    <xf numFmtId="0" fontId="2" fillId="0" borderId="0" xfId="0" applyFont="1" applyAlignment="1">
      <alignment wrapText="1"/>
    </xf>
    <xf numFmtId="0" fontId="10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2" fillId="0" borderId="0" xfId="0" applyFont="1" applyAlignment="1">
      <alignment horizontal="left" wrapText="1"/>
    </xf>
    <xf numFmtId="3" fontId="15" fillId="0" borderId="0" xfId="0" applyNumberFormat="1" applyFont="1"/>
    <xf numFmtId="164" fontId="15" fillId="0" borderId="0" xfId="0" applyNumberFormat="1" applyFont="1"/>
    <xf numFmtId="164" fontId="2" fillId="0" borderId="0" xfId="0" applyNumberFormat="1" applyFont="1" applyFill="1"/>
    <xf numFmtId="2" fontId="15" fillId="0" borderId="0" xfId="0" applyNumberFormat="1" applyFont="1"/>
    <xf numFmtId="0" fontId="18" fillId="2" borderId="0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vertical="top" wrapText="1"/>
    </xf>
    <xf numFmtId="165" fontId="18" fillId="0" borderId="0" xfId="0" applyNumberFormat="1" applyFont="1" applyBorder="1" applyAlignment="1">
      <alignment vertical="top"/>
    </xf>
    <xf numFmtId="0" fontId="18" fillId="0" borderId="0" xfId="0" applyFont="1"/>
    <xf numFmtId="0" fontId="2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7" fillId="0" borderId="0" xfId="0" applyFont="1"/>
    <xf numFmtId="0" fontId="4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/>
    <xf numFmtId="0" fontId="7" fillId="0" borderId="0" xfId="0" applyFont="1" applyBorder="1"/>
    <xf numFmtId="3" fontId="0" fillId="0" borderId="0" xfId="0" applyNumberFormat="1" applyBorder="1"/>
    <xf numFmtId="165" fontId="17" fillId="0" borderId="0" xfId="0" applyNumberFormat="1" applyFont="1" applyBorder="1" applyAlignment="1">
      <alignment vertical="top"/>
    </xf>
    <xf numFmtId="3" fontId="18" fillId="2" borderId="0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4" borderId="0" xfId="2" applyNumberFormat="1" applyFont="1" applyFill="1"/>
    <xf numFmtId="3" fontId="7" fillId="4" borderId="0" xfId="2" applyNumberFormat="1" applyFont="1" applyFill="1" applyAlignment="1">
      <alignment horizontal="center" wrapText="1"/>
    </xf>
    <xf numFmtId="164" fontId="7" fillId="4" borderId="0" xfId="2" applyNumberFormat="1" applyFont="1" applyFill="1" applyAlignment="1">
      <alignment horizontal="center" wrapText="1"/>
    </xf>
    <xf numFmtId="0" fontId="9" fillId="4" borderId="0" xfId="0" applyFont="1" applyFill="1"/>
    <xf numFmtId="0" fontId="7" fillId="4" borderId="0" xfId="0" applyFont="1" applyFill="1"/>
    <xf numFmtId="3" fontId="2" fillId="0" borderId="4" xfId="1" applyNumberFormat="1" applyFont="1" applyBorder="1" applyAlignment="1">
      <alignment horizontal="right"/>
    </xf>
    <xf numFmtId="3" fontId="5" fillId="2" borderId="4" xfId="1" applyNumberFormat="1" applyFont="1" applyFill="1" applyBorder="1" applyAlignment="1">
      <alignment horizontal="right" vertical="top" wrapText="1"/>
    </xf>
    <xf numFmtId="3" fontId="5" fillId="2" borderId="3" xfId="1" applyNumberFormat="1" applyFont="1" applyFill="1" applyBorder="1" applyAlignment="1">
      <alignment horizontal="right" vertical="top" wrapText="1"/>
    </xf>
    <xf numFmtId="3" fontId="5" fillId="2" borderId="1" xfId="1" applyNumberFormat="1" applyFont="1" applyFill="1" applyBorder="1" applyAlignment="1">
      <alignment horizontal="right" vertical="top" wrapText="1"/>
    </xf>
    <xf numFmtId="3" fontId="5" fillId="2" borderId="2" xfId="1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3" fontId="7" fillId="0" borderId="0" xfId="2" applyNumberFormat="1" applyFont="1" applyFill="1" applyAlignment="1">
      <alignment horizontal="center" wrapText="1"/>
    </xf>
    <xf numFmtId="164" fontId="7" fillId="0" borderId="0" xfId="2" applyNumberFormat="1" applyFont="1" applyFill="1" applyAlignment="1">
      <alignment horizontal="center" wrapText="1"/>
    </xf>
    <xf numFmtId="0" fontId="2" fillId="0" borderId="0" xfId="0" quotePrefix="1" applyNumberFormat="1" applyFont="1" applyFill="1" applyAlignment="1">
      <alignment horizontal="left"/>
    </xf>
    <xf numFmtId="3" fontId="2" fillId="0" borderId="0" xfId="0" quotePrefix="1" applyNumberFormat="1" applyFont="1" applyFill="1"/>
    <xf numFmtId="0" fontId="7" fillId="0" borderId="0" xfId="2" applyNumberFormat="1" applyFont="1" applyFill="1"/>
    <xf numFmtId="0" fontId="2" fillId="0" borderId="0" xfId="0" applyFont="1" applyAlignment="1">
      <alignment horizontal="left"/>
    </xf>
    <xf numFmtId="3" fontId="2" fillId="0" borderId="0" xfId="2" applyNumberFormat="1" applyFont="1" applyFill="1" applyAlignment="1">
      <alignment horizontal="left" wrapText="1"/>
    </xf>
    <xf numFmtId="3" fontId="2" fillId="0" borderId="0" xfId="2" applyNumberFormat="1" applyFont="1" applyFill="1" applyAlignment="1">
      <alignment horizontal="right" wrapText="1"/>
    </xf>
    <xf numFmtId="2" fontId="2" fillId="0" borderId="0" xfId="2" applyNumberFormat="1" applyFont="1" applyFill="1" applyAlignment="1">
      <alignment horizontal="right" wrapText="1"/>
    </xf>
    <xf numFmtId="2" fontId="2" fillId="0" borderId="0" xfId="0" quotePrefix="1" applyNumberFormat="1" applyFont="1" applyFill="1"/>
    <xf numFmtId="2" fontId="2" fillId="0" borderId="0" xfId="2" applyNumberFormat="1" applyFont="1" applyFill="1" applyAlignment="1">
      <alignment horizontal="center" wrapText="1"/>
    </xf>
    <xf numFmtId="2" fontId="7" fillId="4" borderId="0" xfId="2" applyNumberFormat="1" applyFont="1" applyFill="1" applyAlignment="1">
      <alignment horizontal="center" wrapText="1"/>
    </xf>
    <xf numFmtId="3" fontId="2" fillId="0" borderId="0" xfId="0" applyNumberFormat="1" applyFont="1" applyFill="1"/>
    <xf numFmtId="2" fontId="2" fillId="0" borderId="0" xfId="0" applyNumberFormat="1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Border="1"/>
    <xf numFmtId="3" fontId="16" fillId="0" borderId="0" xfId="0" applyNumberFormat="1" applyFont="1" applyFill="1" applyBorder="1" applyAlignment="1">
      <alignment horizontal="center" vertical="top" wrapText="1"/>
    </xf>
    <xf numFmtId="165" fontId="16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Border="1"/>
    <xf numFmtId="0" fontId="7" fillId="0" borderId="10" xfId="2" applyNumberFormat="1" applyFont="1" applyBorder="1"/>
    <xf numFmtId="3" fontId="7" fillId="0" borderId="10" xfId="2" applyNumberFormat="1" applyFont="1" applyBorder="1" applyAlignment="1">
      <alignment horizontal="center" wrapText="1"/>
    </xf>
    <xf numFmtId="164" fontId="7" fillId="0" borderId="10" xfId="2" applyNumberFormat="1" applyFont="1" applyBorder="1" applyAlignment="1">
      <alignment horizontal="center" wrapText="1"/>
    </xf>
    <xf numFmtId="0" fontId="2" fillId="0" borderId="11" xfId="0" applyFont="1" applyBorder="1"/>
    <xf numFmtId="3" fontId="7" fillId="0" borderId="11" xfId="2" applyNumberFormat="1" applyFont="1" applyBorder="1" applyAlignment="1">
      <alignment horizontal="center" wrapText="1"/>
    </xf>
    <xf numFmtId="164" fontId="7" fillId="0" borderId="11" xfId="2" applyNumberFormat="1" applyFont="1" applyBorder="1" applyAlignment="1">
      <alignment horizontal="center" wrapText="1"/>
    </xf>
    <xf numFmtId="164" fontId="7" fillId="0" borderId="10" xfId="0" applyNumberFormat="1" applyFont="1" applyBorder="1" applyAlignment="1"/>
    <xf numFmtId="164" fontId="7" fillId="0" borderId="0" xfId="0" applyNumberFormat="1" applyFont="1" applyBorder="1" applyAlignment="1"/>
    <xf numFmtId="0" fontId="2" fillId="0" borderId="10" xfId="0" quotePrefix="1" applyNumberFormat="1" applyFont="1" applyBorder="1"/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3" fontId="2" fillId="0" borderId="10" xfId="0" applyNumberFormat="1" applyFont="1" applyBorder="1"/>
    <xf numFmtId="164" fontId="2" fillId="0" borderId="10" xfId="0" applyNumberFormat="1" applyFont="1" applyBorder="1"/>
    <xf numFmtId="2" fontId="2" fillId="0" borderId="10" xfId="0" applyNumberFormat="1" applyFont="1" applyBorder="1"/>
    <xf numFmtId="0" fontId="7" fillId="0" borderId="11" xfId="2" applyNumberFormat="1" applyFont="1" applyBorder="1"/>
    <xf numFmtId="0" fontId="7" fillId="0" borderId="11" xfId="2" applyNumberFormat="1" applyFont="1" applyBorder="1" applyAlignment="1">
      <alignment horizontal="center" wrapText="1"/>
    </xf>
    <xf numFmtId="0" fontId="7" fillId="4" borderId="0" xfId="2" applyNumberFormat="1" applyFont="1" applyFill="1" applyBorder="1"/>
    <xf numFmtId="0" fontId="7" fillId="4" borderId="0" xfId="2" applyNumberFormat="1" applyFont="1" applyFill="1" applyBorder="1" applyAlignment="1">
      <alignment horizontal="center" wrapText="1"/>
    </xf>
    <xf numFmtId="3" fontId="7" fillId="4" borderId="0" xfId="2" applyNumberFormat="1" applyFont="1" applyFill="1" applyBorder="1" applyAlignment="1">
      <alignment horizontal="center" wrapText="1"/>
    </xf>
    <xf numFmtId="164" fontId="7" fillId="4" borderId="0" xfId="2" applyNumberFormat="1" applyFont="1" applyFill="1" applyBorder="1" applyAlignment="1">
      <alignment horizontal="center" wrapText="1"/>
    </xf>
    <xf numFmtId="10" fontId="7" fillId="0" borderId="11" xfId="2" applyNumberFormat="1" applyFont="1" applyBorder="1" applyAlignment="1">
      <alignment horizontal="center" wrapText="1"/>
    </xf>
    <xf numFmtId="0" fontId="2" fillId="0" borderId="10" xfId="0" applyFont="1" applyBorder="1" applyAlignment="1">
      <alignment wrapText="1"/>
    </xf>
    <xf numFmtId="0" fontId="2" fillId="0" borderId="10" xfId="0" applyNumberFormat="1" applyFont="1" applyBorder="1"/>
    <xf numFmtId="0" fontId="2" fillId="0" borderId="10" xfId="0" quotePrefix="1" applyNumberFormat="1" applyFont="1" applyBorder="1" applyAlignment="1">
      <alignment horizontal="left"/>
    </xf>
    <xf numFmtId="0" fontId="16" fillId="0" borderId="0" xfId="0" applyFont="1" applyFill="1" applyBorder="1" applyAlignment="1">
      <alignment vertical="top" wrapText="1"/>
    </xf>
    <xf numFmtId="0" fontId="7" fillId="0" borderId="0" xfId="0" applyFont="1" applyFill="1" applyBorder="1"/>
    <xf numFmtId="3" fontId="18" fillId="0" borderId="0" xfId="0" applyNumberFormat="1" applyFont="1" applyFill="1" applyBorder="1" applyAlignment="1">
      <alignment vertical="top"/>
    </xf>
    <xf numFmtId="0" fontId="7" fillId="0" borderId="10" xfId="0" applyFont="1" applyFill="1" applyBorder="1"/>
    <xf numFmtId="0" fontId="7" fillId="4" borderId="0" xfId="0" applyFont="1" applyFill="1" applyBorder="1"/>
    <xf numFmtId="0" fontId="16" fillId="4" borderId="0" xfId="0" applyFont="1" applyFill="1" applyBorder="1" applyAlignment="1">
      <alignment horizontal="center" vertical="top" wrapText="1"/>
    </xf>
    <xf numFmtId="3" fontId="17" fillId="4" borderId="0" xfId="0" applyNumberFormat="1" applyFont="1" applyFill="1" applyBorder="1" applyAlignment="1">
      <alignment vertical="top"/>
    </xf>
    <xf numFmtId="3" fontId="5" fillId="0" borderId="0" xfId="0" applyNumberFormat="1" applyFont="1" applyFill="1" applyBorder="1" applyAlignment="1">
      <alignment horizontal="right" wrapText="1"/>
    </xf>
    <xf numFmtId="165" fontId="2" fillId="0" borderId="0" xfId="0" applyNumberFormat="1" applyFont="1" applyBorder="1" applyAlignment="1"/>
    <xf numFmtId="3" fontId="2" fillId="2" borderId="0" xfId="0" applyNumberFormat="1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4" borderId="0" xfId="0" applyFont="1" applyFill="1" applyBorder="1"/>
    <xf numFmtId="165" fontId="2" fillId="4" borderId="0" xfId="0" applyNumberFormat="1" applyFont="1" applyFill="1" applyBorder="1" applyAlignment="1"/>
    <xf numFmtId="3" fontId="18" fillId="4" borderId="0" xfId="0" applyNumberFormat="1" applyFont="1" applyFill="1" applyBorder="1" applyAlignment="1">
      <alignment vertical="top" wrapText="1"/>
    </xf>
    <xf numFmtId="3" fontId="2" fillId="0" borderId="0" xfId="0" applyNumberFormat="1" applyFont="1" applyBorder="1"/>
    <xf numFmtId="0" fontId="7" fillId="0" borderId="10" xfId="0" applyFont="1" applyBorder="1"/>
    <xf numFmtId="3" fontId="7" fillId="0" borderId="10" xfId="0" applyNumberFormat="1" applyFont="1" applyBorder="1"/>
    <xf numFmtId="165" fontId="7" fillId="0" borderId="10" xfId="0" applyNumberFormat="1" applyFont="1" applyBorder="1" applyAlignment="1"/>
    <xf numFmtId="3" fontId="18" fillId="2" borderId="10" xfId="0" applyNumberFormat="1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center" vertical="top" wrapText="1"/>
    </xf>
    <xf numFmtId="0" fontId="19" fillId="0" borderId="0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2" fillId="0" borderId="0" xfId="0" quotePrefix="1" applyNumberFormat="1" applyFont="1" applyBorder="1"/>
    <xf numFmtId="0" fontId="17" fillId="2" borderId="0" xfId="0" applyFont="1" applyFill="1" applyBorder="1" applyAlignment="1">
      <alignment vertical="top" wrapText="1"/>
    </xf>
    <xf numFmtId="0" fontId="18" fillId="0" borderId="10" xfId="0" applyFont="1" applyFill="1" applyBorder="1" applyAlignment="1"/>
    <xf numFmtId="0" fontId="18" fillId="0" borderId="10" xfId="0" applyFont="1" applyFill="1" applyBorder="1" applyAlignment="1">
      <alignment vertical="top"/>
    </xf>
    <xf numFmtId="0" fontId="18" fillId="2" borderId="10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vertical="top" wrapText="1"/>
    </xf>
    <xf numFmtId="165" fontId="18" fillId="0" borderId="10" xfId="0" applyNumberFormat="1" applyFont="1" applyBorder="1" applyAlignment="1">
      <alignment vertical="top"/>
    </xf>
    <xf numFmtId="0" fontId="10" fillId="0" borderId="0" xfId="2" applyNumberFormat="1" applyFont="1" applyBorder="1"/>
    <xf numFmtId="3" fontId="17" fillId="2" borderId="0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horizontal="left" wrapText="1"/>
    </xf>
    <xf numFmtId="3" fontId="17" fillId="3" borderId="0" xfId="0" applyNumberFormat="1" applyFont="1" applyFill="1" applyBorder="1" applyAlignment="1">
      <alignment vertical="top" wrapText="1"/>
    </xf>
    <xf numFmtId="0" fontId="2" fillId="0" borderId="0" xfId="0" applyFont="1" applyFill="1" applyBorder="1"/>
    <xf numFmtId="0" fontId="10" fillId="0" borderId="0" xfId="2" applyNumberFormat="1" applyFont="1" applyBorder="1" applyAlignment="1"/>
    <xf numFmtId="0" fontId="7" fillId="0" borderId="0" xfId="2" applyNumberFormat="1" applyFont="1" applyBorder="1" applyAlignment="1"/>
    <xf numFmtId="0" fontId="2" fillId="0" borderId="0" xfId="0" applyNumberFormat="1" applyFont="1" applyBorder="1"/>
    <xf numFmtId="0" fontId="16" fillId="0" borderId="10" xfId="0" applyFont="1" applyFill="1" applyBorder="1" applyAlignment="1">
      <alignment horizontal="left" wrapText="1"/>
    </xf>
    <xf numFmtId="3" fontId="16" fillId="0" borderId="10" xfId="0" applyNumberFormat="1" applyFont="1" applyFill="1" applyBorder="1" applyAlignment="1">
      <alignment horizontal="center" wrapText="1"/>
    </xf>
    <xf numFmtId="3" fontId="20" fillId="0" borderId="0" xfId="0" applyNumberFormat="1" applyFont="1" applyFill="1" applyBorder="1" applyAlignment="1">
      <alignment horizontal="right" vertical="top" wrapText="1"/>
    </xf>
    <xf numFmtId="165" fontId="20" fillId="0" borderId="0" xfId="0" applyNumberFormat="1" applyFont="1" applyFill="1" applyBorder="1" applyAlignment="1">
      <alignment horizontal="right" vertical="top" wrapText="1"/>
    </xf>
    <xf numFmtId="3" fontId="16" fillId="0" borderId="0" xfId="0" applyNumberFormat="1" applyFont="1" applyFill="1" applyBorder="1" applyAlignment="1">
      <alignment horizontal="right" vertical="top" wrapText="1"/>
    </xf>
    <xf numFmtId="3" fontId="17" fillId="2" borderId="0" xfId="0" applyNumberFormat="1" applyFont="1" applyFill="1" applyBorder="1" applyAlignment="1">
      <alignment horizontal="right" vertical="top" wrapText="1"/>
    </xf>
    <xf numFmtId="0" fontId="16" fillId="0" borderId="9" xfId="0" applyFont="1" applyFill="1" applyBorder="1" applyAlignment="1">
      <alignment horizontal="left" wrapText="1"/>
    </xf>
    <xf numFmtId="3" fontId="16" fillId="0" borderId="9" xfId="0" applyNumberFormat="1" applyFont="1" applyFill="1" applyBorder="1" applyAlignment="1">
      <alignment horizontal="center" wrapText="1"/>
    </xf>
    <xf numFmtId="0" fontId="16" fillId="4" borderId="0" xfId="0" applyFont="1" applyFill="1" applyBorder="1" applyAlignment="1">
      <alignment horizontal="left" wrapText="1"/>
    </xf>
    <xf numFmtId="3" fontId="16" fillId="4" borderId="0" xfId="0" applyNumberFormat="1" applyFont="1" applyFill="1" applyBorder="1" applyAlignment="1">
      <alignment horizontal="center" wrapText="1"/>
    </xf>
    <xf numFmtId="3" fontId="17" fillId="4" borderId="0" xfId="0" applyNumberFormat="1" applyFont="1" applyFill="1" applyBorder="1" applyAlignment="1">
      <alignment horizontal="right" vertical="top" wrapText="1"/>
    </xf>
    <xf numFmtId="165" fontId="20" fillId="4" borderId="0" xfId="0" applyNumberFormat="1" applyFont="1" applyFill="1" applyBorder="1" applyAlignment="1">
      <alignment horizontal="right" vertical="top" wrapText="1"/>
    </xf>
    <xf numFmtId="3" fontId="16" fillId="4" borderId="0" xfId="0" applyNumberFormat="1" applyFont="1" applyFill="1" applyBorder="1" applyAlignment="1">
      <alignment horizontal="right" vertical="top" wrapText="1"/>
    </xf>
    <xf numFmtId="3" fontId="7" fillId="2" borderId="10" xfId="0" applyNumberFormat="1" applyFont="1" applyFill="1" applyBorder="1" applyAlignment="1">
      <alignment horizontal="right" vertical="top" wrapText="1"/>
    </xf>
    <xf numFmtId="165" fontId="16" fillId="0" borderId="10" xfId="0" applyNumberFormat="1" applyFont="1" applyFill="1" applyBorder="1" applyAlignment="1">
      <alignment horizontal="right" vertical="top" wrapText="1"/>
    </xf>
    <xf numFmtId="3" fontId="7" fillId="0" borderId="10" xfId="0" applyNumberFormat="1" applyFont="1" applyBorder="1" applyAlignment="1">
      <alignment horizontal="right"/>
    </xf>
    <xf numFmtId="3" fontId="16" fillId="0" borderId="10" xfId="0" applyNumberFormat="1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right" vertical="top" wrapText="1"/>
    </xf>
    <xf numFmtId="0" fontId="20" fillId="2" borderId="0" xfId="0" applyFont="1" applyFill="1" applyBorder="1" applyAlignment="1">
      <alignment vertical="top" wrapText="1"/>
    </xf>
    <xf numFmtId="0" fontId="17" fillId="0" borderId="0" xfId="0" quotePrefix="1" applyNumberFormat="1" applyFont="1" applyBorder="1"/>
    <xf numFmtId="0" fontId="17" fillId="2" borderId="0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wrapText="1"/>
    </xf>
    <xf numFmtId="0" fontId="16" fillId="2" borderId="10" xfId="0" applyFont="1" applyFill="1" applyBorder="1" applyAlignment="1">
      <alignment horizontal="center" wrapText="1"/>
    </xf>
    <xf numFmtId="0" fontId="16" fillId="2" borderId="10" xfId="0" applyFont="1" applyFill="1" applyBorder="1" applyAlignment="1">
      <alignment horizontal="right" wrapText="1"/>
    </xf>
    <xf numFmtId="0" fontId="16" fillId="0" borderId="9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right" wrapText="1"/>
    </xf>
    <xf numFmtId="0" fontId="10" fillId="0" borderId="10" xfId="2" applyNumberFormat="1" applyFont="1" applyBorder="1" applyAlignment="1"/>
    <xf numFmtId="0" fontId="2" fillId="0" borderId="0" xfId="0" quotePrefix="1" applyNumberFormat="1" applyFont="1" applyAlignment="1">
      <alignment wrapText="1"/>
    </xf>
    <xf numFmtId="0" fontId="18" fillId="2" borderId="11" xfId="0" applyFont="1" applyFill="1" applyBorder="1" applyAlignment="1">
      <alignment vertical="top" wrapText="1"/>
    </xf>
    <xf numFmtId="165" fontId="18" fillId="0" borderId="11" xfId="0" applyNumberFormat="1" applyFont="1" applyBorder="1" applyAlignment="1">
      <alignment vertical="top"/>
    </xf>
    <xf numFmtId="0" fontId="2" fillId="0" borderId="3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/>
    <xf numFmtId="0" fontId="2" fillId="0" borderId="0" xfId="0" quotePrefix="1" applyNumberFormat="1" applyFont="1" applyBorder="1" applyAlignment="1">
      <alignment horizontal="left"/>
    </xf>
    <xf numFmtId="164" fontId="2" fillId="0" borderId="0" xfId="0" applyNumberFormat="1" applyFont="1" applyBorder="1"/>
    <xf numFmtId="0" fontId="17" fillId="2" borderId="0" xfId="0" applyFont="1" applyFill="1" applyBorder="1" applyAlignment="1">
      <alignment wrapText="1"/>
    </xf>
    <xf numFmtId="165" fontId="17" fillId="0" borderId="0" xfId="0" applyNumberFormat="1" applyFont="1" applyBorder="1" applyAlignment="1"/>
    <xf numFmtId="0" fontId="18" fillId="2" borderId="0" xfId="0" applyFont="1" applyFill="1" applyBorder="1" applyAlignment="1">
      <alignment wrapText="1"/>
    </xf>
    <xf numFmtId="0" fontId="17" fillId="0" borderId="0" xfId="1" applyFont="1"/>
    <xf numFmtId="0" fontId="7" fillId="0" borderId="0" xfId="1" applyFont="1" applyAlignment="1">
      <alignment wrapText="1"/>
    </xf>
    <xf numFmtId="0" fontId="2" fillId="0" borderId="0" xfId="1" applyAlignment="1"/>
    <xf numFmtId="0" fontId="7" fillId="0" borderId="0" xfId="1" applyFont="1" applyAlignment="1">
      <alignment vertical="top" wrapText="1"/>
    </xf>
    <xf numFmtId="0" fontId="2" fillId="0" borderId="0" xfId="1" applyAlignment="1">
      <alignment vertical="top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/>
    </xf>
    <xf numFmtId="0" fontId="2" fillId="0" borderId="0" xfId="1" applyBorder="1" applyAlignment="1"/>
    <xf numFmtId="0" fontId="4" fillId="2" borderId="1" xfId="1" applyFont="1" applyFill="1" applyBorder="1" applyAlignment="1">
      <alignment horizontal="left" wrapText="1"/>
    </xf>
    <xf numFmtId="0" fontId="4" fillId="2" borderId="6" xfId="1" applyFont="1" applyFill="1" applyBorder="1" applyAlignment="1">
      <alignment horizontal="left" wrapText="1"/>
    </xf>
    <xf numFmtId="0" fontId="6" fillId="0" borderId="7" xfId="1" applyFont="1" applyBorder="1" applyAlignment="1">
      <alignment horizontal="left" wrapText="1"/>
    </xf>
    <xf numFmtId="0" fontId="4" fillId="2" borderId="1" xfId="1" applyFont="1" applyFill="1" applyBorder="1" applyAlignment="1">
      <alignment horizontal="center" wrapText="1"/>
    </xf>
    <xf numFmtId="0" fontId="4" fillId="2" borderId="6" xfId="1" applyFont="1" applyFill="1" applyBorder="1" applyAlignment="1">
      <alignment horizontal="center" wrapText="1"/>
    </xf>
    <xf numFmtId="0" fontId="6" fillId="0" borderId="7" xfId="1" applyFont="1" applyBorder="1" applyAlignment="1">
      <alignment horizontal="center" wrapText="1"/>
    </xf>
    <xf numFmtId="0" fontId="4" fillId="2" borderId="3" xfId="1" applyFont="1" applyFill="1" applyBorder="1" applyAlignment="1">
      <alignment horizontal="center" vertical="top"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7" fillId="0" borderId="8" xfId="2" applyFont="1" applyBorder="1" applyAlignment="1">
      <alignment horizontal="left" wrapText="1"/>
    </xf>
    <xf numFmtId="164" fontId="7" fillId="0" borderId="9" xfId="0" applyNumberFormat="1" applyFont="1" applyBorder="1" applyAlignment="1">
      <alignment horizontal="center"/>
    </xf>
    <xf numFmtId="0" fontId="7" fillId="0" borderId="10" xfId="2" applyFont="1" applyBorder="1" applyAlignment="1">
      <alignment horizontal="center" wrapText="1"/>
    </xf>
    <xf numFmtId="0" fontId="7" fillId="0" borderId="9" xfId="2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2" applyFont="1" applyAlignment="1">
      <alignment wrapText="1"/>
    </xf>
    <xf numFmtId="0" fontId="2" fillId="0" borderId="0" xfId="0" applyFont="1" applyAlignment="1"/>
    <xf numFmtId="164" fontId="2" fillId="0" borderId="0" xfId="2" applyNumberFormat="1" applyFont="1" applyAlignment="1">
      <alignment wrapText="1"/>
    </xf>
    <xf numFmtId="164" fontId="2" fillId="0" borderId="0" xfId="0" applyNumberFormat="1" applyFont="1" applyAlignment="1"/>
    <xf numFmtId="0" fontId="14" fillId="0" borderId="0" xfId="0" quotePrefix="1" applyFont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2" fillId="0" borderId="10" xfId="0" applyFont="1" applyBorder="1" applyAlignment="1">
      <alignment horizontal="center"/>
    </xf>
    <xf numFmtId="0" fontId="7" fillId="0" borderId="8" xfId="2" applyFont="1" applyBorder="1" applyAlignment="1">
      <alignment wrapText="1"/>
    </xf>
    <xf numFmtId="0" fontId="7" fillId="0" borderId="8" xfId="0" applyFont="1" applyBorder="1" applyAlignment="1"/>
    <xf numFmtId="0" fontId="7" fillId="0" borderId="9" xfId="2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14" fillId="0" borderId="0" xfId="2" applyFont="1" applyAlignment="1">
      <alignment wrapText="1"/>
    </xf>
    <xf numFmtId="0" fontId="1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8" xfId="0" applyFont="1" applyBorder="1" applyAlignment="1"/>
    <xf numFmtId="0" fontId="7" fillId="4" borderId="0" xfId="2" applyNumberFormat="1" applyFont="1" applyFill="1" applyAlignment="1">
      <alignment horizontal="left"/>
    </xf>
    <xf numFmtId="0" fontId="7" fillId="4" borderId="13" xfId="2" applyNumberFormat="1" applyFont="1" applyFill="1" applyBorder="1" applyAlignment="1">
      <alignment horizontal="left"/>
    </xf>
    <xf numFmtId="164" fontId="14" fillId="0" borderId="0" xfId="2" applyNumberFormat="1" applyFont="1" applyAlignment="1">
      <alignment wrapText="1"/>
    </xf>
    <xf numFmtId="0" fontId="15" fillId="0" borderId="0" xfId="0" applyFont="1" applyAlignment="1"/>
    <xf numFmtId="0" fontId="14" fillId="0" borderId="0" xfId="0" applyFont="1" applyAlignment="1">
      <alignment wrapText="1"/>
    </xf>
    <xf numFmtId="0" fontId="2" fillId="0" borderId="0" xfId="2" applyFont="1" applyAlignment="1"/>
    <xf numFmtId="3" fontId="2" fillId="0" borderId="0" xfId="2" applyNumberFormat="1" applyFont="1" applyAlignment="1"/>
    <xf numFmtId="0" fontId="7" fillId="0" borderId="9" xfId="0" applyFont="1" applyBorder="1" applyAlignment="1">
      <alignment horizontal="center"/>
    </xf>
    <xf numFmtId="0" fontId="2" fillId="0" borderId="9" xfId="0" applyFont="1" applyBorder="1" applyAlignment="1"/>
    <xf numFmtId="0" fontId="7" fillId="0" borderId="10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0" xfId="0" applyFont="1" applyAlignment="1">
      <alignment horizontal="left" wrapText="1"/>
    </xf>
    <xf numFmtId="0" fontId="4" fillId="0" borderId="1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/>
    <xf numFmtId="0" fontId="16" fillId="0" borderId="8" xfId="0" applyFont="1" applyFill="1" applyBorder="1" applyAlignment="1">
      <alignment horizontal="center" vertical="top" wrapText="1"/>
    </xf>
    <xf numFmtId="0" fontId="16" fillId="0" borderId="12" xfId="0" applyFont="1" applyFill="1" applyBorder="1" applyAlignment="1">
      <alignment horizontal="center" vertical="top" wrapText="1"/>
    </xf>
    <xf numFmtId="0" fontId="4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vertical="top"/>
    </xf>
    <xf numFmtId="0" fontId="16" fillId="0" borderId="17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1" fillId="0" borderId="0" xfId="0" applyFont="1" applyAlignment="1"/>
    <xf numFmtId="0" fontId="4" fillId="0" borderId="8" xfId="0" applyFont="1" applyBorder="1" applyAlignment="1">
      <alignment horizontal="left" vertical="top" wrapText="1"/>
    </xf>
    <xf numFmtId="0" fontId="15" fillId="0" borderId="0" xfId="0" applyFont="1" applyAlignment="1">
      <alignment horizontal="left"/>
    </xf>
    <xf numFmtId="0" fontId="16" fillId="4" borderId="13" xfId="0" applyFont="1" applyFill="1" applyBorder="1" applyAlignment="1">
      <alignment horizontal="left" wrapText="1"/>
    </xf>
    <xf numFmtId="0" fontId="16" fillId="0" borderId="9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16" fillId="2" borderId="10" xfId="0" applyFont="1" applyFill="1" applyBorder="1" applyAlignment="1">
      <alignment horizontal="center" vertical="top" wrapText="1"/>
    </xf>
    <xf numFmtId="0" fontId="0" fillId="0" borderId="8" xfId="0" applyBorder="1" applyAlignment="1"/>
  </cellXfs>
  <cellStyles count="4">
    <cellStyle name="Hyperlink" xfId="3" builtinId="8"/>
    <cellStyle name="Normal" xfId="0" builtinId="0"/>
    <cellStyle name="Normal_CLAB_ICU" xfId="2"/>
    <cellStyle name="Normal_NHSN 2007 Report" xfId="1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A17" sqref="A17"/>
    </sheetView>
  </sheetViews>
  <sheetFormatPr defaultRowHeight="12.75" x14ac:dyDescent="0.2"/>
  <cols>
    <col min="1" max="1" width="29" style="1" customWidth="1"/>
    <col min="2" max="2" width="14.7109375" style="1" customWidth="1"/>
    <col min="3" max="3" width="14.28515625" style="1" customWidth="1"/>
    <col min="4" max="4" width="14.5703125" style="1" customWidth="1"/>
    <col min="5" max="5" width="14" style="1" customWidth="1"/>
    <col min="6" max="6" width="10.7109375" style="1" customWidth="1"/>
    <col min="7" max="16384" width="9.140625" style="1"/>
  </cols>
  <sheetData>
    <row r="1" spans="1:6" ht="22.5" customHeight="1" x14ac:dyDescent="0.2">
      <c r="A1" s="20" t="s">
        <v>1</v>
      </c>
      <c r="B1" s="20"/>
      <c r="C1" s="20"/>
      <c r="D1" s="19"/>
      <c r="E1" s="19"/>
      <c r="F1" s="19"/>
    </row>
    <row r="2" spans="1:6" ht="13.5" thickBot="1" x14ac:dyDescent="0.25">
      <c r="A2" s="64" t="s">
        <v>2</v>
      </c>
      <c r="B2" s="65" t="s">
        <v>3</v>
      </c>
    </row>
    <row r="3" spans="1:6" x14ac:dyDescent="0.2">
      <c r="A3" s="2" t="s">
        <v>4</v>
      </c>
      <c r="B3" s="3" t="s">
        <v>275</v>
      </c>
    </row>
    <row r="4" spans="1:6" ht="25.5" x14ac:dyDescent="0.2">
      <c r="A4" s="4" t="s">
        <v>5</v>
      </c>
      <c r="B4" s="5" t="s">
        <v>303</v>
      </c>
    </row>
    <row r="5" spans="1:6" x14ac:dyDescent="0.2">
      <c r="A5" s="6" t="s">
        <v>6</v>
      </c>
      <c r="B5" s="7" t="s">
        <v>276</v>
      </c>
    </row>
    <row r="6" spans="1:6" x14ac:dyDescent="0.2">
      <c r="A6" s="6" t="s">
        <v>7</v>
      </c>
      <c r="B6" s="7" t="s">
        <v>277</v>
      </c>
    </row>
    <row r="7" spans="1:6" x14ac:dyDescent="0.2">
      <c r="A7" s="199" t="s">
        <v>8</v>
      </c>
      <c r="B7" s="5" t="s">
        <v>278</v>
      </c>
    </row>
    <row r="8" spans="1:6" x14ac:dyDescent="0.2">
      <c r="A8" s="199" t="s">
        <v>9</v>
      </c>
      <c r="B8" s="5" t="s">
        <v>279</v>
      </c>
    </row>
    <row r="9" spans="1:6" x14ac:dyDescent="0.2">
      <c r="A9" s="199" t="s">
        <v>10</v>
      </c>
      <c r="B9" s="5" t="s">
        <v>278</v>
      </c>
    </row>
    <row r="10" spans="1:6" x14ac:dyDescent="0.2">
      <c r="A10" s="199" t="s">
        <v>11</v>
      </c>
      <c r="B10" s="5" t="s">
        <v>280</v>
      </c>
    </row>
    <row r="11" spans="1:6" x14ac:dyDescent="0.2">
      <c r="A11" s="199" t="s">
        <v>12</v>
      </c>
      <c r="B11" s="5" t="s">
        <v>281</v>
      </c>
    </row>
    <row r="12" spans="1:6" x14ac:dyDescent="0.2">
      <c r="A12" s="4" t="s">
        <v>13</v>
      </c>
      <c r="B12" s="5" t="s">
        <v>282</v>
      </c>
    </row>
    <row r="13" spans="1:6" x14ac:dyDescent="0.2">
      <c r="A13" s="199" t="s">
        <v>14</v>
      </c>
      <c r="B13" s="5" t="s">
        <v>283</v>
      </c>
    </row>
    <row r="14" spans="1:6" ht="13.5" thickBot="1" x14ac:dyDescent="0.25">
      <c r="A14" s="200" t="s">
        <v>15</v>
      </c>
      <c r="B14" s="8" t="s">
        <v>278</v>
      </c>
    </row>
    <row r="15" spans="1:6" x14ac:dyDescent="0.2">
      <c r="A15" s="9" t="s">
        <v>16</v>
      </c>
      <c r="B15" s="79">
        <v>3854</v>
      </c>
    </row>
    <row r="17" spans="1:1" x14ac:dyDescent="0.2">
      <c r="A17" s="208" t="s">
        <v>482</v>
      </c>
    </row>
  </sheetData>
  <phoneticPr fontId="3" type="noConversion"/>
  <pageMargins left="0.75" right="0.75" top="1" bottom="1" header="0.5" footer="0.5"/>
  <pageSetup scale="90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A26" sqref="A26"/>
    </sheetView>
  </sheetViews>
  <sheetFormatPr defaultRowHeight="12.75" x14ac:dyDescent="0.2"/>
  <cols>
    <col min="1" max="1" width="20.7109375" style="29" bestFit="1" customWidth="1"/>
    <col min="2" max="2" width="11.140625" style="29" customWidth="1"/>
    <col min="3" max="4" width="10" style="29" customWidth="1"/>
    <col min="5" max="5" width="9.140625" style="29"/>
    <col min="6" max="7" width="8.5703125" style="29" customWidth="1"/>
    <col min="8" max="8" width="9.140625" style="29"/>
    <col min="9" max="10" width="8.5703125" style="29" customWidth="1"/>
    <col min="11" max="16384" width="9.140625" style="29"/>
  </cols>
  <sheetData>
    <row r="1" spans="1:10" ht="27.75" customHeight="1" thickBot="1" x14ac:dyDescent="0.25">
      <c r="A1" s="238" t="s">
        <v>439</v>
      </c>
      <c r="B1" s="238"/>
      <c r="C1" s="239"/>
      <c r="D1" s="239"/>
      <c r="E1" s="239"/>
      <c r="F1" s="239"/>
      <c r="G1" s="239"/>
      <c r="H1" s="239"/>
      <c r="I1" s="239"/>
      <c r="J1" s="239"/>
    </row>
    <row r="2" spans="1:10" ht="12.75" customHeight="1" x14ac:dyDescent="0.2">
      <c r="A2" s="240" t="s">
        <v>131</v>
      </c>
      <c r="B2" s="240"/>
      <c r="C2" s="240"/>
      <c r="D2" s="240"/>
      <c r="E2" s="240"/>
      <c r="F2" s="253" t="s">
        <v>30</v>
      </c>
      <c r="G2" s="253"/>
      <c r="H2" s="253"/>
      <c r="I2" s="253"/>
      <c r="J2" s="253"/>
    </row>
    <row r="3" spans="1:10" ht="27" x14ac:dyDescent="0.2">
      <c r="A3" s="120" t="s">
        <v>138</v>
      </c>
      <c r="B3" s="121" t="s">
        <v>123</v>
      </c>
      <c r="C3" s="110" t="s">
        <v>132</v>
      </c>
      <c r="D3" s="110" t="s">
        <v>190</v>
      </c>
      <c r="E3" s="121" t="s">
        <v>36</v>
      </c>
      <c r="F3" s="126" t="s">
        <v>37</v>
      </c>
      <c r="G3" s="126" t="s">
        <v>38</v>
      </c>
      <c r="H3" s="126" t="s">
        <v>39</v>
      </c>
      <c r="I3" s="126" t="s">
        <v>40</v>
      </c>
      <c r="J3" s="126" t="s">
        <v>41</v>
      </c>
    </row>
    <row r="4" spans="1:10" x14ac:dyDescent="0.2">
      <c r="A4" s="43" t="s">
        <v>208</v>
      </c>
      <c r="B4" s="29" t="s">
        <v>410</v>
      </c>
      <c r="C4" s="29">
        <v>49</v>
      </c>
      <c r="D4" s="36">
        <v>27190</v>
      </c>
      <c r="E4" s="33">
        <v>1.8</v>
      </c>
      <c r="F4" s="33">
        <v>0</v>
      </c>
      <c r="G4" s="33">
        <v>0</v>
      </c>
      <c r="H4" s="33">
        <v>0</v>
      </c>
      <c r="I4" s="33">
        <v>2.8</v>
      </c>
      <c r="J4" s="33">
        <v>5.9</v>
      </c>
    </row>
    <row r="5" spans="1:10" x14ac:dyDescent="0.2">
      <c r="A5" s="43" t="s">
        <v>139</v>
      </c>
      <c r="B5" s="29" t="s">
        <v>411</v>
      </c>
      <c r="C5" s="29">
        <v>21</v>
      </c>
      <c r="D5" s="36">
        <v>14685</v>
      </c>
      <c r="E5" s="33">
        <v>1.4</v>
      </c>
      <c r="F5" s="33">
        <v>0</v>
      </c>
      <c r="G5" s="33">
        <v>0</v>
      </c>
      <c r="H5" s="33">
        <v>0</v>
      </c>
      <c r="I5" s="33">
        <v>0</v>
      </c>
      <c r="J5" s="33">
        <v>9.6999999999999993</v>
      </c>
    </row>
    <row r="6" spans="1:10" x14ac:dyDescent="0.2">
      <c r="A6" s="44" t="s">
        <v>140</v>
      </c>
      <c r="B6" s="29" t="s">
        <v>412</v>
      </c>
      <c r="C6" s="29">
        <v>7</v>
      </c>
      <c r="D6" s="36">
        <v>8464</v>
      </c>
      <c r="E6" s="33">
        <v>0.8</v>
      </c>
      <c r="F6" s="33">
        <v>0</v>
      </c>
      <c r="G6" s="33">
        <v>0</v>
      </c>
      <c r="H6" s="33">
        <v>0</v>
      </c>
      <c r="I6" s="33">
        <v>0</v>
      </c>
      <c r="J6" s="33">
        <v>1.5</v>
      </c>
    </row>
    <row r="7" spans="1:10" x14ac:dyDescent="0.2">
      <c r="A7" s="44" t="s">
        <v>141</v>
      </c>
      <c r="B7" s="29" t="s">
        <v>413</v>
      </c>
      <c r="C7" s="29">
        <v>7</v>
      </c>
      <c r="D7" s="36">
        <v>8590</v>
      </c>
      <c r="E7" s="33">
        <v>0.8</v>
      </c>
      <c r="F7" s="33">
        <v>0</v>
      </c>
      <c r="G7" s="33">
        <v>0</v>
      </c>
      <c r="H7" s="33">
        <v>0</v>
      </c>
      <c r="I7" s="33">
        <v>0</v>
      </c>
      <c r="J7" s="33">
        <v>3.8</v>
      </c>
    </row>
    <row r="8" spans="1:10" x14ac:dyDescent="0.2">
      <c r="A8" s="127" t="s">
        <v>142</v>
      </c>
      <c r="B8" s="116" t="s">
        <v>414</v>
      </c>
      <c r="C8" s="116">
        <v>2</v>
      </c>
      <c r="D8" s="117">
        <v>10737</v>
      </c>
      <c r="E8" s="118">
        <v>0.2</v>
      </c>
      <c r="F8" s="118">
        <v>0</v>
      </c>
      <c r="G8" s="118">
        <v>0</v>
      </c>
      <c r="H8" s="118">
        <v>0</v>
      </c>
      <c r="I8" s="118">
        <v>0</v>
      </c>
      <c r="J8" s="118">
        <v>0</v>
      </c>
    </row>
    <row r="9" spans="1:10" x14ac:dyDescent="0.2">
      <c r="C9" s="36"/>
      <c r="D9" s="36"/>
    </row>
    <row r="10" spans="1:10" x14ac:dyDescent="0.2">
      <c r="C10" s="36"/>
      <c r="D10" s="36"/>
    </row>
    <row r="11" spans="1:10" ht="12.75" customHeight="1" x14ac:dyDescent="0.2">
      <c r="A11" s="227" t="s">
        <v>134</v>
      </c>
      <c r="B11" s="227"/>
      <c r="C11" s="227"/>
      <c r="D11" s="227"/>
      <c r="E11" s="227"/>
      <c r="F11" s="255" t="s">
        <v>30</v>
      </c>
      <c r="G11" s="255"/>
      <c r="H11" s="255"/>
      <c r="I11" s="255"/>
      <c r="J11" s="255"/>
    </row>
    <row r="12" spans="1:10" ht="27" x14ac:dyDescent="0.2">
      <c r="A12" s="120" t="s">
        <v>138</v>
      </c>
      <c r="B12" s="121" t="s">
        <v>123</v>
      </c>
      <c r="C12" s="110" t="s">
        <v>190</v>
      </c>
      <c r="D12" s="110" t="s">
        <v>110</v>
      </c>
      <c r="E12" s="121" t="s">
        <v>36</v>
      </c>
      <c r="F12" s="126" t="s">
        <v>37</v>
      </c>
      <c r="G12" s="126" t="s">
        <v>38</v>
      </c>
      <c r="H12" s="126" t="s">
        <v>39</v>
      </c>
      <c r="I12" s="126" t="s">
        <v>40</v>
      </c>
      <c r="J12" s="126" t="s">
        <v>41</v>
      </c>
    </row>
    <row r="13" spans="1:10" x14ac:dyDescent="0.2">
      <c r="A13" s="43" t="s">
        <v>208</v>
      </c>
      <c r="B13" s="29" t="s">
        <v>415</v>
      </c>
      <c r="C13" s="36">
        <v>27190</v>
      </c>
      <c r="D13" s="36">
        <v>73463</v>
      </c>
      <c r="E13" s="39">
        <v>0.37</v>
      </c>
      <c r="F13" s="39">
        <v>0.21</v>
      </c>
      <c r="G13" s="39">
        <v>0.27</v>
      </c>
      <c r="H13" s="39">
        <v>0.39</v>
      </c>
      <c r="I13" s="39">
        <v>0.53</v>
      </c>
      <c r="J13" s="39">
        <v>0.65</v>
      </c>
    </row>
    <row r="14" spans="1:10" x14ac:dyDescent="0.2">
      <c r="A14" s="43" t="s">
        <v>139</v>
      </c>
      <c r="B14" s="29" t="s">
        <v>416</v>
      </c>
      <c r="C14" s="36">
        <v>14685</v>
      </c>
      <c r="D14" s="36">
        <v>67793</v>
      </c>
      <c r="E14" s="39">
        <v>0.22</v>
      </c>
      <c r="F14" s="39">
        <v>0.09</v>
      </c>
      <c r="G14" s="39">
        <v>0.14000000000000001</v>
      </c>
      <c r="H14" s="39">
        <v>0.22</v>
      </c>
      <c r="I14" s="39">
        <v>0.33</v>
      </c>
      <c r="J14" s="39">
        <v>0.45</v>
      </c>
    </row>
    <row r="15" spans="1:10" x14ac:dyDescent="0.2">
      <c r="A15" s="44" t="s">
        <v>140</v>
      </c>
      <c r="B15" s="29" t="s">
        <v>417</v>
      </c>
      <c r="C15" s="36">
        <v>8464</v>
      </c>
      <c r="D15" s="36">
        <v>102660</v>
      </c>
      <c r="E15" s="39">
        <v>0.08</v>
      </c>
      <c r="F15" s="39">
        <v>0.02</v>
      </c>
      <c r="G15" s="39">
        <v>0.04</v>
      </c>
      <c r="H15" s="39">
        <v>7.0000000000000007E-2</v>
      </c>
      <c r="I15" s="39">
        <v>0.12</v>
      </c>
      <c r="J15" s="39">
        <v>0.2</v>
      </c>
    </row>
    <row r="16" spans="1:10" x14ac:dyDescent="0.2">
      <c r="A16" s="44" t="s">
        <v>141</v>
      </c>
      <c r="B16" s="29" t="s">
        <v>418</v>
      </c>
      <c r="C16" s="36">
        <v>8590</v>
      </c>
      <c r="D16" s="36">
        <v>167465</v>
      </c>
      <c r="E16" s="39">
        <v>0.05</v>
      </c>
      <c r="F16" s="39">
        <v>0.01</v>
      </c>
      <c r="G16" s="39">
        <v>0.02</v>
      </c>
      <c r="H16" s="39">
        <v>0.03</v>
      </c>
      <c r="I16" s="39">
        <v>0.05</v>
      </c>
      <c r="J16" s="39">
        <v>0.11</v>
      </c>
    </row>
    <row r="17" spans="1:10" x14ac:dyDescent="0.2">
      <c r="A17" s="127" t="s">
        <v>142</v>
      </c>
      <c r="B17" s="116" t="s">
        <v>419</v>
      </c>
      <c r="C17" s="117">
        <v>10737</v>
      </c>
      <c r="D17" s="117">
        <v>123770</v>
      </c>
      <c r="E17" s="119">
        <v>0.09</v>
      </c>
      <c r="F17" s="119">
        <v>0.02</v>
      </c>
      <c r="G17" s="119">
        <v>0.03</v>
      </c>
      <c r="H17" s="119">
        <v>0.04</v>
      </c>
      <c r="I17" s="119">
        <v>0.08</v>
      </c>
      <c r="J17" s="119">
        <v>0.15</v>
      </c>
    </row>
    <row r="18" spans="1:10" x14ac:dyDescent="0.2">
      <c r="C18" s="36"/>
      <c r="D18" s="36"/>
    </row>
    <row r="19" spans="1:10" ht="12.75" customHeight="1" x14ac:dyDescent="0.2">
      <c r="A19" s="243" t="s">
        <v>201</v>
      </c>
      <c r="B19" s="243"/>
      <c r="C19" s="243"/>
      <c r="D19" s="243"/>
      <c r="E19" s="243"/>
      <c r="F19" s="243"/>
      <c r="G19" s="243"/>
      <c r="H19" s="243"/>
      <c r="I19" s="243"/>
      <c r="J19" s="243"/>
    </row>
    <row r="20" spans="1:10" x14ac:dyDescent="0.2">
      <c r="C20" s="36"/>
      <c r="D20" s="36"/>
    </row>
    <row r="21" spans="1:10" x14ac:dyDescent="0.2">
      <c r="A21" s="242" t="s">
        <v>191</v>
      </c>
      <c r="B21" s="232"/>
      <c r="C21" s="232"/>
      <c r="D21" s="232"/>
      <c r="E21" s="242" t="s">
        <v>136</v>
      </c>
      <c r="F21" s="232"/>
      <c r="G21" s="232"/>
      <c r="H21" s="232"/>
      <c r="I21" s="232"/>
      <c r="J21" s="232"/>
    </row>
    <row r="22" spans="1:10" x14ac:dyDescent="0.2">
      <c r="A22" s="232"/>
      <c r="B22" s="232"/>
      <c r="C22" s="232"/>
      <c r="D22" s="232"/>
      <c r="E22" s="232"/>
      <c r="F22" s="232"/>
      <c r="G22" s="232"/>
      <c r="H22" s="232"/>
      <c r="I22" s="232"/>
      <c r="J22" s="232"/>
    </row>
    <row r="23" spans="1:10" x14ac:dyDescent="0.2">
      <c r="C23" s="36"/>
      <c r="D23" s="36"/>
    </row>
    <row r="24" spans="1:10" ht="44.25" customHeight="1" x14ac:dyDescent="0.2">
      <c r="A24" s="235" t="s">
        <v>477</v>
      </c>
      <c r="B24" s="236"/>
      <c r="C24" s="236"/>
      <c r="D24" s="236"/>
      <c r="E24" s="236"/>
      <c r="F24" s="236"/>
      <c r="G24" s="236"/>
      <c r="H24" s="236"/>
      <c r="I24" s="236"/>
      <c r="J24" s="236"/>
    </row>
    <row r="26" spans="1:10" x14ac:dyDescent="0.2">
      <c r="A26" s="208" t="s">
        <v>482</v>
      </c>
    </row>
  </sheetData>
  <mergeCells count="9">
    <mergeCell ref="A24:J24"/>
    <mergeCell ref="A1:J1"/>
    <mergeCell ref="A2:E2"/>
    <mergeCell ref="F2:J2"/>
    <mergeCell ref="A21:D22"/>
    <mergeCell ref="E21:J22"/>
    <mergeCell ref="A19:J19"/>
    <mergeCell ref="F11:J11"/>
    <mergeCell ref="A11:E11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52" zoomScaleNormal="100" workbookViewId="0">
      <selection activeCell="A75" sqref="A75"/>
    </sheetView>
  </sheetViews>
  <sheetFormatPr defaultRowHeight="12.75" x14ac:dyDescent="0.2"/>
  <cols>
    <col min="1" max="1" width="36.7109375" style="29" bestFit="1" customWidth="1"/>
    <col min="2" max="6" width="8.7109375" style="29" customWidth="1"/>
    <col min="7" max="16384" width="9.140625" style="29"/>
  </cols>
  <sheetData>
    <row r="1" spans="1:6" ht="28.5" customHeight="1" x14ac:dyDescent="0.2">
      <c r="A1" s="258" t="s">
        <v>440</v>
      </c>
      <c r="B1" s="259"/>
      <c r="C1" s="259"/>
      <c r="D1" s="259"/>
      <c r="E1" s="259"/>
      <c r="F1" s="259"/>
    </row>
    <row r="2" spans="1:6" ht="13.5" thickBot="1" x14ac:dyDescent="0.25">
      <c r="A2" s="130"/>
      <c r="B2" s="261" t="s">
        <v>192</v>
      </c>
      <c r="C2" s="261"/>
      <c r="D2" s="261"/>
      <c r="E2" s="261"/>
      <c r="F2" s="103"/>
    </row>
    <row r="3" spans="1:6" ht="27" customHeight="1" x14ac:dyDescent="0.2">
      <c r="A3" s="131" t="s">
        <v>32</v>
      </c>
      <c r="B3" s="262" t="s">
        <v>209</v>
      </c>
      <c r="C3" s="262"/>
      <c r="D3" s="262" t="s">
        <v>210</v>
      </c>
      <c r="E3" s="262"/>
      <c r="F3" s="132" t="s">
        <v>16</v>
      </c>
    </row>
    <row r="4" spans="1:6" ht="20.25" customHeight="1" x14ac:dyDescent="0.2">
      <c r="A4" s="134" t="s">
        <v>271</v>
      </c>
      <c r="B4" s="135"/>
      <c r="C4" s="135"/>
      <c r="D4" s="135"/>
      <c r="E4" s="135"/>
      <c r="F4" s="136"/>
    </row>
    <row r="5" spans="1:6" x14ac:dyDescent="0.2">
      <c r="A5" s="105" t="s">
        <v>43</v>
      </c>
      <c r="B5" s="137"/>
      <c r="C5" s="138"/>
      <c r="D5" s="137"/>
      <c r="E5" s="138"/>
      <c r="F5" s="71"/>
    </row>
    <row r="6" spans="1:6" x14ac:dyDescent="0.2">
      <c r="A6" s="102" t="s">
        <v>45</v>
      </c>
      <c r="B6" s="139">
        <v>281</v>
      </c>
      <c r="C6" s="138">
        <f>B6/F6</f>
        <v>0.93355481727574752</v>
      </c>
      <c r="D6" s="139">
        <v>20</v>
      </c>
      <c r="E6" s="138">
        <f>D6/F6</f>
        <v>6.6445182724252497E-2</v>
      </c>
      <c r="F6" s="71">
        <f>SUM(B6,D6)</f>
        <v>301</v>
      </c>
    </row>
    <row r="7" spans="1:6" ht="25.5" x14ac:dyDescent="0.2">
      <c r="A7" s="140" t="s">
        <v>176</v>
      </c>
      <c r="B7" s="139">
        <v>605</v>
      </c>
      <c r="C7" s="138">
        <f t="shared" ref="C7:C67" si="0">B7/F7</f>
        <v>0.86059743954480794</v>
      </c>
      <c r="D7" s="139">
        <v>98</v>
      </c>
      <c r="E7" s="138">
        <f t="shared" ref="E7:E23" si="1">D7/F7</f>
        <v>0.13940256045519203</v>
      </c>
      <c r="F7" s="71">
        <f>SUM(B7,D7)</f>
        <v>703</v>
      </c>
    </row>
    <row r="8" spans="1:6" ht="25.5" x14ac:dyDescent="0.2">
      <c r="A8" s="140" t="s">
        <v>177</v>
      </c>
      <c r="B8" s="139">
        <v>620</v>
      </c>
      <c r="C8" s="138">
        <f t="shared" si="0"/>
        <v>0.80624187256176849</v>
      </c>
      <c r="D8" s="139">
        <v>149</v>
      </c>
      <c r="E8" s="138">
        <f t="shared" si="1"/>
        <v>0.19375812743823148</v>
      </c>
      <c r="F8" s="71">
        <f t="shared" ref="F8:F64" si="2">SUM(B8,D8)</f>
        <v>769</v>
      </c>
    </row>
    <row r="9" spans="1:6" x14ac:dyDescent="0.2">
      <c r="A9" s="102" t="s">
        <v>148</v>
      </c>
      <c r="B9" s="139">
        <v>542</v>
      </c>
      <c r="C9" s="138">
        <f t="shared" si="0"/>
        <v>0.80534918276374445</v>
      </c>
      <c r="D9" s="139">
        <v>131</v>
      </c>
      <c r="E9" s="138">
        <f t="shared" si="1"/>
        <v>0.19465081723625557</v>
      </c>
      <c r="F9" s="71">
        <f t="shared" si="2"/>
        <v>673</v>
      </c>
    </row>
    <row r="10" spans="1:6" ht="25.5" x14ac:dyDescent="0.2">
      <c r="A10" s="140" t="s">
        <v>178</v>
      </c>
      <c r="B10" s="139">
        <v>783</v>
      </c>
      <c r="C10" s="138">
        <f t="shared" si="0"/>
        <v>0.83564567769477049</v>
      </c>
      <c r="D10" s="139">
        <v>154</v>
      </c>
      <c r="E10" s="138">
        <f t="shared" si="1"/>
        <v>0.16435432230522945</v>
      </c>
      <c r="F10" s="71">
        <f t="shared" si="2"/>
        <v>937</v>
      </c>
    </row>
    <row r="11" spans="1:6" ht="25.5" x14ac:dyDescent="0.2">
      <c r="A11" s="140" t="s">
        <v>198</v>
      </c>
      <c r="B11" s="139">
        <v>1003</v>
      </c>
      <c r="C11" s="138">
        <f t="shared" si="0"/>
        <v>0.804975922953451</v>
      </c>
      <c r="D11" s="139">
        <v>243</v>
      </c>
      <c r="E11" s="138">
        <f t="shared" si="1"/>
        <v>0.19502407704654895</v>
      </c>
      <c r="F11" s="71">
        <f t="shared" si="2"/>
        <v>1246</v>
      </c>
    </row>
    <row r="12" spans="1:6" ht="25.5" x14ac:dyDescent="0.2">
      <c r="A12" s="140" t="s">
        <v>179</v>
      </c>
      <c r="B12" s="139">
        <v>1540</v>
      </c>
      <c r="C12" s="138">
        <f t="shared" si="0"/>
        <v>0.78611536498213375</v>
      </c>
      <c r="D12" s="139">
        <v>419</v>
      </c>
      <c r="E12" s="138">
        <f t="shared" si="1"/>
        <v>0.21388463501786625</v>
      </c>
      <c r="F12" s="71">
        <f t="shared" si="2"/>
        <v>1959</v>
      </c>
    </row>
    <row r="13" spans="1:6" x14ac:dyDescent="0.2">
      <c r="A13" s="102" t="s">
        <v>55</v>
      </c>
      <c r="B13" s="139">
        <v>55</v>
      </c>
      <c r="C13" s="138">
        <f t="shared" si="0"/>
        <v>0.72368421052631582</v>
      </c>
      <c r="D13" s="139">
        <v>21</v>
      </c>
      <c r="E13" s="138">
        <f t="shared" si="1"/>
        <v>0.27631578947368424</v>
      </c>
      <c r="F13" s="71">
        <f t="shared" si="2"/>
        <v>76</v>
      </c>
    </row>
    <row r="14" spans="1:6" x14ac:dyDescent="0.2">
      <c r="A14" s="102" t="s">
        <v>57</v>
      </c>
      <c r="B14" s="139">
        <v>220</v>
      </c>
      <c r="C14" s="138">
        <f t="shared" si="0"/>
        <v>0.71197411003236244</v>
      </c>
      <c r="D14" s="139">
        <v>89</v>
      </c>
      <c r="E14" s="138">
        <f t="shared" si="1"/>
        <v>0.28802588996763756</v>
      </c>
      <c r="F14" s="71">
        <f t="shared" si="2"/>
        <v>309</v>
      </c>
    </row>
    <row r="15" spans="1:6" x14ac:dyDescent="0.2">
      <c r="A15" s="102" t="s">
        <v>49</v>
      </c>
      <c r="B15" s="139">
        <v>143</v>
      </c>
      <c r="C15" s="138">
        <f t="shared" si="0"/>
        <v>0.7944444444444444</v>
      </c>
      <c r="D15" s="139">
        <v>37</v>
      </c>
      <c r="E15" s="138">
        <f t="shared" si="1"/>
        <v>0.20555555555555555</v>
      </c>
      <c r="F15" s="71">
        <f t="shared" si="2"/>
        <v>180</v>
      </c>
    </row>
    <row r="16" spans="1:6" x14ac:dyDescent="0.2">
      <c r="A16" s="102" t="s">
        <v>166</v>
      </c>
      <c r="B16" s="139">
        <v>32</v>
      </c>
      <c r="C16" s="138">
        <f t="shared" si="0"/>
        <v>0.94117647058823528</v>
      </c>
      <c r="D16" s="139">
        <v>2</v>
      </c>
      <c r="E16" s="138">
        <f t="shared" si="1"/>
        <v>5.8823529411764705E-2</v>
      </c>
      <c r="F16" s="71">
        <f t="shared" si="2"/>
        <v>34</v>
      </c>
    </row>
    <row r="17" spans="1:6" x14ac:dyDescent="0.2">
      <c r="A17" s="102" t="s">
        <v>172</v>
      </c>
      <c r="B17" s="139">
        <v>567</v>
      </c>
      <c r="C17" s="138">
        <f t="shared" si="0"/>
        <v>0.79079497907949792</v>
      </c>
      <c r="D17" s="139">
        <v>150</v>
      </c>
      <c r="E17" s="138">
        <f t="shared" si="1"/>
        <v>0.20920502092050208</v>
      </c>
      <c r="F17" s="71">
        <f t="shared" si="2"/>
        <v>717</v>
      </c>
    </row>
    <row r="18" spans="1:6" x14ac:dyDescent="0.2">
      <c r="A18" s="102" t="s">
        <v>185</v>
      </c>
      <c r="B18" s="139">
        <v>3</v>
      </c>
      <c r="C18" s="138">
        <f t="shared" si="0"/>
        <v>1</v>
      </c>
      <c r="D18" s="139">
        <v>0</v>
      </c>
      <c r="E18" s="138">
        <f t="shared" si="1"/>
        <v>0</v>
      </c>
      <c r="F18" s="71">
        <f t="shared" si="2"/>
        <v>3</v>
      </c>
    </row>
    <row r="19" spans="1:6" x14ac:dyDescent="0.2">
      <c r="A19" s="102" t="s">
        <v>61</v>
      </c>
      <c r="B19" s="139">
        <v>8</v>
      </c>
      <c r="C19" s="138">
        <f t="shared" si="0"/>
        <v>1</v>
      </c>
      <c r="D19" s="139">
        <v>0</v>
      </c>
      <c r="E19" s="138">
        <f t="shared" si="1"/>
        <v>0</v>
      </c>
      <c r="F19" s="71">
        <f t="shared" si="2"/>
        <v>8</v>
      </c>
    </row>
    <row r="20" spans="1:6" ht="25.5" x14ac:dyDescent="0.2">
      <c r="A20" s="140" t="s">
        <v>180</v>
      </c>
      <c r="B20" s="139">
        <v>406</v>
      </c>
      <c r="C20" s="138">
        <f t="shared" si="0"/>
        <v>0.78988326848249024</v>
      </c>
      <c r="D20" s="139">
        <v>108</v>
      </c>
      <c r="E20" s="138">
        <f t="shared" si="1"/>
        <v>0.21011673151750973</v>
      </c>
      <c r="F20" s="71">
        <f t="shared" si="2"/>
        <v>514</v>
      </c>
    </row>
    <row r="21" spans="1:6" ht="25.5" x14ac:dyDescent="0.2">
      <c r="A21" s="140" t="s">
        <v>181</v>
      </c>
      <c r="B21" s="139">
        <v>360</v>
      </c>
      <c r="C21" s="138">
        <f t="shared" si="0"/>
        <v>0.83916083916083917</v>
      </c>
      <c r="D21" s="139">
        <v>69</v>
      </c>
      <c r="E21" s="138">
        <f t="shared" si="1"/>
        <v>0.16083916083916083</v>
      </c>
      <c r="F21" s="71">
        <f t="shared" si="2"/>
        <v>429</v>
      </c>
    </row>
    <row r="22" spans="1:6" x14ac:dyDescent="0.2">
      <c r="A22" s="102" t="s">
        <v>155</v>
      </c>
      <c r="B22" s="139">
        <v>641</v>
      </c>
      <c r="C22" s="138">
        <f t="shared" si="0"/>
        <v>0.84120734908136485</v>
      </c>
      <c r="D22" s="139">
        <v>121</v>
      </c>
      <c r="E22" s="138">
        <f t="shared" si="1"/>
        <v>0.15879265091863518</v>
      </c>
      <c r="F22" s="71">
        <f t="shared" si="2"/>
        <v>762</v>
      </c>
    </row>
    <row r="23" spans="1:6" x14ac:dyDescent="0.2">
      <c r="A23" s="102" t="s">
        <v>64</v>
      </c>
      <c r="B23" s="139">
        <v>437</v>
      </c>
      <c r="C23" s="138">
        <f t="shared" si="0"/>
        <v>0.85518590998043054</v>
      </c>
      <c r="D23" s="139">
        <v>74</v>
      </c>
      <c r="E23" s="138">
        <f t="shared" si="1"/>
        <v>0.14481409001956946</v>
      </c>
      <c r="F23" s="71">
        <f t="shared" si="2"/>
        <v>511</v>
      </c>
    </row>
    <row r="24" spans="1:6" x14ac:dyDescent="0.2">
      <c r="A24" s="105" t="s">
        <v>173</v>
      </c>
      <c r="B24" s="139"/>
      <c r="C24" s="138"/>
      <c r="D24" s="139"/>
      <c r="E24" s="138"/>
      <c r="F24" s="71"/>
    </row>
    <row r="25" spans="1:6" x14ac:dyDescent="0.2">
      <c r="A25" s="102" t="s">
        <v>157</v>
      </c>
      <c r="B25" s="139">
        <v>486</v>
      </c>
      <c r="C25" s="138">
        <f t="shared" si="0"/>
        <v>0.82653061224489799</v>
      </c>
      <c r="D25" s="139">
        <v>102</v>
      </c>
      <c r="E25" s="138">
        <f>D25/F25</f>
        <v>0.17346938775510204</v>
      </c>
      <c r="F25" s="71">
        <f t="shared" si="2"/>
        <v>588</v>
      </c>
    </row>
    <row r="26" spans="1:6" x14ac:dyDescent="0.2">
      <c r="A26" s="102" t="s">
        <v>174</v>
      </c>
      <c r="B26" s="139">
        <v>4</v>
      </c>
      <c r="C26" s="138">
        <f t="shared" si="0"/>
        <v>0.5</v>
      </c>
      <c r="D26" s="139">
        <v>4</v>
      </c>
      <c r="E26" s="138">
        <f t="shared" ref="E26:E27" si="3">D26/F26</f>
        <v>0.5</v>
      </c>
      <c r="F26" s="71">
        <f t="shared" si="2"/>
        <v>8</v>
      </c>
    </row>
    <row r="27" spans="1:6" x14ac:dyDescent="0.2">
      <c r="A27" s="102" t="s">
        <v>175</v>
      </c>
      <c r="B27" s="139">
        <v>17</v>
      </c>
      <c r="C27" s="138">
        <f t="shared" si="0"/>
        <v>0.89473684210526316</v>
      </c>
      <c r="D27" s="139">
        <v>2</v>
      </c>
      <c r="E27" s="138">
        <f t="shared" si="3"/>
        <v>0.10526315789473684</v>
      </c>
      <c r="F27" s="71">
        <f t="shared" si="2"/>
        <v>19</v>
      </c>
    </row>
    <row r="28" spans="1:6" x14ac:dyDescent="0.2">
      <c r="A28" s="105" t="s">
        <v>68</v>
      </c>
      <c r="B28" s="139"/>
      <c r="C28" s="138"/>
      <c r="D28" s="139"/>
      <c r="E28" s="138"/>
      <c r="F28" s="71"/>
    </row>
    <row r="29" spans="1:6" x14ac:dyDescent="0.2">
      <c r="A29" s="102" t="s">
        <v>159</v>
      </c>
      <c r="B29" s="139">
        <v>8</v>
      </c>
      <c r="C29" s="138">
        <f t="shared" si="0"/>
        <v>0.8</v>
      </c>
      <c r="D29" s="139">
        <v>2</v>
      </c>
      <c r="E29" s="138">
        <f>D29/F29</f>
        <v>0.2</v>
      </c>
      <c r="F29" s="71">
        <f t="shared" si="2"/>
        <v>10</v>
      </c>
    </row>
    <row r="30" spans="1:6" x14ac:dyDescent="0.2">
      <c r="A30" s="102" t="s">
        <v>70</v>
      </c>
      <c r="B30" s="139">
        <v>0</v>
      </c>
      <c r="C30" s="138">
        <f t="shared" si="0"/>
        <v>0</v>
      </c>
      <c r="D30" s="139">
        <v>1</v>
      </c>
      <c r="E30" s="138">
        <f t="shared" ref="E30:E67" si="4">D30/F30</f>
        <v>1</v>
      </c>
      <c r="F30" s="71">
        <f t="shared" si="2"/>
        <v>1</v>
      </c>
    </row>
    <row r="31" spans="1:6" x14ac:dyDescent="0.2">
      <c r="A31" s="102" t="s">
        <v>160</v>
      </c>
      <c r="B31" s="139">
        <v>4</v>
      </c>
      <c r="C31" s="138">
        <f t="shared" si="0"/>
        <v>1</v>
      </c>
      <c r="D31" s="139">
        <v>0</v>
      </c>
      <c r="E31" s="138">
        <f t="shared" si="4"/>
        <v>0</v>
      </c>
      <c r="F31" s="71">
        <f t="shared" si="2"/>
        <v>4</v>
      </c>
    </row>
    <row r="32" spans="1:6" x14ac:dyDescent="0.2">
      <c r="A32" s="102" t="s">
        <v>45</v>
      </c>
      <c r="B32" s="139">
        <v>5</v>
      </c>
      <c r="C32" s="138">
        <f t="shared" si="0"/>
        <v>1</v>
      </c>
      <c r="D32" s="139">
        <v>0</v>
      </c>
      <c r="E32" s="138">
        <f t="shared" si="4"/>
        <v>0</v>
      </c>
      <c r="F32" s="71">
        <f t="shared" si="2"/>
        <v>5</v>
      </c>
    </row>
    <row r="33" spans="1:6" x14ac:dyDescent="0.2">
      <c r="A33" s="102" t="s">
        <v>76</v>
      </c>
      <c r="B33" s="139">
        <v>14</v>
      </c>
      <c r="C33" s="138">
        <f t="shared" si="0"/>
        <v>0.73684210526315785</v>
      </c>
      <c r="D33" s="139">
        <v>5</v>
      </c>
      <c r="E33" s="138">
        <f t="shared" si="4"/>
        <v>0.26315789473684209</v>
      </c>
      <c r="F33" s="71">
        <f t="shared" si="2"/>
        <v>19</v>
      </c>
    </row>
    <row r="34" spans="1:6" x14ac:dyDescent="0.2">
      <c r="A34" s="102" t="s">
        <v>74</v>
      </c>
      <c r="B34" s="139">
        <v>7</v>
      </c>
      <c r="C34" s="138">
        <f t="shared" si="0"/>
        <v>1</v>
      </c>
      <c r="D34" s="139">
        <v>0</v>
      </c>
      <c r="E34" s="138">
        <f t="shared" si="4"/>
        <v>0</v>
      </c>
      <c r="F34" s="71">
        <f t="shared" si="2"/>
        <v>7</v>
      </c>
    </row>
    <row r="35" spans="1:6" x14ac:dyDescent="0.2">
      <c r="A35" s="102" t="s">
        <v>78</v>
      </c>
      <c r="B35" s="139">
        <v>6</v>
      </c>
      <c r="C35" s="138">
        <f t="shared" si="0"/>
        <v>0.8571428571428571</v>
      </c>
      <c r="D35" s="139">
        <v>1</v>
      </c>
      <c r="E35" s="138">
        <f t="shared" si="4"/>
        <v>0.14285714285714285</v>
      </c>
      <c r="F35" s="71">
        <f t="shared" si="2"/>
        <v>7</v>
      </c>
    </row>
    <row r="36" spans="1:6" x14ac:dyDescent="0.2">
      <c r="A36" s="102" t="s">
        <v>80</v>
      </c>
      <c r="B36" s="139">
        <v>10</v>
      </c>
      <c r="C36" s="138">
        <f t="shared" si="0"/>
        <v>0.90909090909090906</v>
      </c>
      <c r="D36" s="139">
        <v>1</v>
      </c>
      <c r="E36" s="138">
        <f t="shared" si="4"/>
        <v>9.0909090909090912E-2</v>
      </c>
      <c r="F36" s="71">
        <f t="shared" si="2"/>
        <v>11</v>
      </c>
    </row>
    <row r="37" spans="1:6" x14ac:dyDescent="0.2">
      <c r="A37" s="102" t="s">
        <v>163</v>
      </c>
      <c r="B37" s="139">
        <v>1</v>
      </c>
      <c r="C37" s="138">
        <f t="shared" si="0"/>
        <v>1</v>
      </c>
      <c r="D37" s="139">
        <v>0</v>
      </c>
      <c r="E37" s="138">
        <f t="shared" si="4"/>
        <v>0</v>
      </c>
      <c r="F37" s="71">
        <f t="shared" si="2"/>
        <v>1</v>
      </c>
    </row>
    <row r="38" spans="1:6" x14ac:dyDescent="0.2">
      <c r="A38" s="102" t="s">
        <v>84</v>
      </c>
      <c r="B38" s="139">
        <v>764</v>
      </c>
      <c r="C38" s="138">
        <f t="shared" si="0"/>
        <v>0.84140969162995594</v>
      </c>
      <c r="D38" s="139">
        <v>144</v>
      </c>
      <c r="E38" s="138">
        <f t="shared" si="4"/>
        <v>0.15859030837004406</v>
      </c>
      <c r="F38" s="71">
        <f t="shared" si="2"/>
        <v>908</v>
      </c>
    </row>
    <row r="39" spans="1:6" x14ac:dyDescent="0.2">
      <c r="A39" s="102" t="s">
        <v>184</v>
      </c>
      <c r="B39" s="139">
        <v>1347</v>
      </c>
      <c r="C39" s="138">
        <f t="shared" si="0"/>
        <v>0.83872976338729766</v>
      </c>
      <c r="D39" s="139">
        <v>259</v>
      </c>
      <c r="E39" s="138">
        <f t="shared" si="4"/>
        <v>0.16127023661270237</v>
      </c>
      <c r="F39" s="71">
        <f t="shared" si="2"/>
        <v>1606</v>
      </c>
    </row>
    <row r="40" spans="1:6" x14ac:dyDescent="0.2">
      <c r="A40" s="102" t="s">
        <v>55</v>
      </c>
      <c r="B40" s="139">
        <v>38</v>
      </c>
      <c r="C40" s="138">
        <f t="shared" si="0"/>
        <v>0.86363636363636365</v>
      </c>
      <c r="D40" s="139">
        <v>6</v>
      </c>
      <c r="E40" s="138">
        <f t="shared" si="4"/>
        <v>0.13636363636363635</v>
      </c>
      <c r="F40" s="71">
        <f t="shared" si="2"/>
        <v>44</v>
      </c>
    </row>
    <row r="41" spans="1:6" x14ac:dyDescent="0.2">
      <c r="A41" s="102" t="s">
        <v>57</v>
      </c>
      <c r="B41" s="139">
        <v>37</v>
      </c>
      <c r="C41" s="138">
        <f t="shared" si="0"/>
        <v>0.78723404255319152</v>
      </c>
      <c r="D41" s="139">
        <v>10</v>
      </c>
      <c r="E41" s="138">
        <f t="shared" si="4"/>
        <v>0.21276595744680851</v>
      </c>
      <c r="F41" s="71">
        <f t="shared" si="2"/>
        <v>47</v>
      </c>
    </row>
    <row r="42" spans="1:6" x14ac:dyDescent="0.2">
      <c r="A42" s="102" t="s">
        <v>9</v>
      </c>
      <c r="B42" s="139">
        <v>72</v>
      </c>
      <c r="C42" s="138">
        <f t="shared" si="0"/>
        <v>0.73469387755102045</v>
      </c>
      <c r="D42" s="139">
        <v>26</v>
      </c>
      <c r="E42" s="138">
        <f t="shared" si="4"/>
        <v>0.26530612244897961</v>
      </c>
      <c r="F42" s="71">
        <f t="shared" si="2"/>
        <v>98</v>
      </c>
    </row>
    <row r="43" spans="1:6" x14ac:dyDescent="0.2">
      <c r="A43" s="102" t="s">
        <v>165</v>
      </c>
      <c r="B43" s="139">
        <v>27</v>
      </c>
      <c r="C43" s="138">
        <f t="shared" si="0"/>
        <v>0.84375</v>
      </c>
      <c r="D43" s="139">
        <v>5</v>
      </c>
      <c r="E43" s="138">
        <f t="shared" si="4"/>
        <v>0.15625</v>
      </c>
      <c r="F43" s="71">
        <f t="shared" si="2"/>
        <v>32</v>
      </c>
    </row>
    <row r="44" spans="1:6" x14ac:dyDescent="0.2">
      <c r="A44" s="102" t="s">
        <v>166</v>
      </c>
      <c r="B44" s="139">
        <v>54</v>
      </c>
      <c r="C44" s="138">
        <f t="shared" si="0"/>
        <v>0.87096774193548387</v>
      </c>
      <c r="D44" s="139">
        <v>8</v>
      </c>
      <c r="E44" s="138">
        <f t="shared" si="4"/>
        <v>0.12903225806451613</v>
      </c>
      <c r="F44" s="71">
        <f t="shared" si="2"/>
        <v>62</v>
      </c>
    </row>
    <row r="45" spans="1:6" x14ac:dyDescent="0.2">
      <c r="A45" s="102" t="s">
        <v>172</v>
      </c>
      <c r="B45" s="141">
        <v>160</v>
      </c>
      <c r="C45" s="138">
        <f t="shared" si="0"/>
        <v>0.81218274111675126</v>
      </c>
      <c r="D45" s="141">
        <v>37</v>
      </c>
      <c r="E45" s="138">
        <f t="shared" si="4"/>
        <v>0.18781725888324874</v>
      </c>
      <c r="F45" s="71">
        <f t="shared" si="2"/>
        <v>197</v>
      </c>
    </row>
    <row r="46" spans="1:6" ht="14.25" x14ac:dyDescent="0.2">
      <c r="A46" s="102" t="s">
        <v>467</v>
      </c>
      <c r="B46" s="141">
        <v>7</v>
      </c>
      <c r="C46" s="138">
        <f t="shared" si="0"/>
        <v>1</v>
      </c>
      <c r="D46" s="141"/>
      <c r="E46" s="138"/>
      <c r="F46" s="71">
        <f t="shared" si="2"/>
        <v>7</v>
      </c>
    </row>
    <row r="47" spans="1:6" x14ac:dyDescent="0.2">
      <c r="A47" s="102" t="s">
        <v>185</v>
      </c>
      <c r="B47" s="141">
        <v>20</v>
      </c>
      <c r="C47" s="138">
        <f t="shared" si="0"/>
        <v>0.95238095238095233</v>
      </c>
      <c r="D47" s="141">
        <v>1</v>
      </c>
      <c r="E47" s="138">
        <f t="shared" si="4"/>
        <v>4.7619047619047616E-2</v>
      </c>
      <c r="F47" s="71">
        <f t="shared" si="2"/>
        <v>21</v>
      </c>
    </row>
    <row r="48" spans="1:6" x14ac:dyDescent="0.2">
      <c r="A48" s="102" t="s">
        <v>167</v>
      </c>
      <c r="B48" s="141">
        <v>1</v>
      </c>
      <c r="C48" s="138">
        <f t="shared" si="0"/>
        <v>1</v>
      </c>
      <c r="D48" s="141">
        <v>0</v>
      </c>
      <c r="E48" s="138">
        <f t="shared" si="4"/>
        <v>0</v>
      </c>
      <c r="F48" s="71">
        <f t="shared" si="2"/>
        <v>1</v>
      </c>
    </row>
    <row r="49" spans="1:6" x14ac:dyDescent="0.2">
      <c r="A49" s="102" t="s">
        <v>95</v>
      </c>
      <c r="B49" s="141">
        <v>45</v>
      </c>
      <c r="C49" s="138">
        <f t="shared" si="0"/>
        <v>0.86538461538461542</v>
      </c>
      <c r="D49" s="141">
        <v>7</v>
      </c>
      <c r="E49" s="138">
        <f t="shared" si="4"/>
        <v>0.13461538461538461</v>
      </c>
      <c r="F49" s="71">
        <f t="shared" si="2"/>
        <v>52</v>
      </c>
    </row>
    <row r="50" spans="1:6" ht="14.25" x14ac:dyDescent="0.2">
      <c r="A50" s="102" t="s">
        <v>466</v>
      </c>
      <c r="B50" s="141">
        <v>9</v>
      </c>
      <c r="C50" s="138">
        <f t="shared" si="0"/>
        <v>0.9</v>
      </c>
      <c r="D50" s="141">
        <v>1</v>
      </c>
      <c r="E50" s="138">
        <f t="shared" si="4"/>
        <v>0.1</v>
      </c>
      <c r="F50" s="71">
        <f t="shared" si="2"/>
        <v>10</v>
      </c>
    </row>
    <row r="51" spans="1:6" x14ac:dyDescent="0.2">
      <c r="A51" s="102" t="s">
        <v>12</v>
      </c>
      <c r="B51" s="141">
        <v>335</v>
      </c>
      <c r="C51" s="138">
        <f t="shared" si="0"/>
        <v>0.81707317073170727</v>
      </c>
      <c r="D51" s="141">
        <v>75</v>
      </c>
      <c r="E51" s="138">
        <f t="shared" si="4"/>
        <v>0.18292682926829268</v>
      </c>
      <c r="F51" s="71">
        <f t="shared" si="2"/>
        <v>410</v>
      </c>
    </row>
    <row r="52" spans="1:6" x14ac:dyDescent="0.2">
      <c r="A52" s="102" t="s">
        <v>102</v>
      </c>
      <c r="B52" s="141">
        <v>163</v>
      </c>
      <c r="C52" s="138">
        <f t="shared" si="0"/>
        <v>0.86702127659574468</v>
      </c>
      <c r="D52" s="141">
        <v>25</v>
      </c>
      <c r="E52" s="138">
        <f t="shared" si="4"/>
        <v>0.13297872340425532</v>
      </c>
      <c r="F52" s="71">
        <f t="shared" si="2"/>
        <v>188</v>
      </c>
    </row>
    <row r="53" spans="1:6" x14ac:dyDescent="0.2">
      <c r="A53" s="102" t="s">
        <v>106</v>
      </c>
      <c r="B53" s="141">
        <v>13</v>
      </c>
      <c r="C53" s="138">
        <f t="shared" si="0"/>
        <v>0.9285714285714286</v>
      </c>
      <c r="D53" s="141">
        <v>1</v>
      </c>
      <c r="E53" s="138">
        <f t="shared" si="4"/>
        <v>7.1428571428571425E-2</v>
      </c>
      <c r="F53" s="71">
        <f t="shared" si="2"/>
        <v>14</v>
      </c>
    </row>
    <row r="54" spans="1:6" x14ac:dyDescent="0.2">
      <c r="A54" s="102" t="s">
        <v>91</v>
      </c>
      <c r="B54" s="141">
        <v>1</v>
      </c>
      <c r="C54" s="138">
        <f t="shared" si="0"/>
        <v>0.5</v>
      </c>
      <c r="D54" s="141">
        <v>1</v>
      </c>
      <c r="E54" s="138">
        <f t="shared" si="4"/>
        <v>0.5</v>
      </c>
      <c r="F54" s="71">
        <f t="shared" si="2"/>
        <v>2</v>
      </c>
    </row>
    <row r="55" spans="1:6" ht="14.25" x14ac:dyDescent="0.2">
      <c r="A55" s="105" t="s">
        <v>434</v>
      </c>
      <c r="B55" s="141"/>
      <c r="C55" s="138"/>
      <c r="D55" s="141"/>
      <c r="E55" s="138"/>
      <c r="F55" s="71"/>
    </row>
    <row r="56" spans="1:6" x14ac:dyDescent="0.2">
      <c r="A56" s="102" t="s">
        <v>431</v>
      </c>
      <c r="B56" s="141">
        <v>5</v>
      </c>
      <c r="C56" s="138">
        <f t="shared" si="0"/>
        <v>1</v>
      </c>
      <c r="D56" s="141">
        <v>0</v>
      </c>
      <c r="E56" s="138">
        <f t="shared" si="4"/>
        <v>0</v>
      </c>
      <c r="F56" s="71">
        <f t="shared" si="2"/>
        <v>5</v>
      </c>
    </row>
    <row r="57" spans="1:6" x14ac:dyDescent="0.2">
      <c r="A57" s="102" t="s">
        <v>270</v>
      </c>
      <c r="B57" s="141">
        <v>16</v>
      </c>
      <c r="C57" s="138">
        <f t="shared" si="0"/>
        <v>0.84210526315789469</v>
      </c>
      <c r="D57" s="141">
        <v>3</v>
      </c>
      <c r="E57" s="138">
        <f t="shared" si="4"/>
        <v>0.15789473684210525</v>
      </c>
      <c r="F57" s="71">
        <f t="shared" si="2"/>
        <v>19</v>
      </c>
    </row>
    <row r="58" spans="1:6" x14ac:dyDescent="0.2">
      <c r="A58" s="102"/>
      <c r="B58" s="102"/>
      <c r="C58" s="138"/>
      <c r="D58" s="102"/>
      <c r="E58" s="138"/>
      <c r="F58" s="71"/>
    </row>
    <row r="59" spans="1:6" ht="14.25" x14ac:dyDescent="0.2">
      <c r="A59" s="122" t="s">
        <v>272</v>
      </c>
      <c r="B59" s="142"/>
      <c r="C59" s="143"/>
      <c r="D59" s="142"/>
      <c r="E59" s="143"/>
      <c r="F59" s="144"/>
    </row>
    <row r="60" spans="1:6" x14ac:dyDescent="0.2">
      <c r="A60" s="102" t="s">
        <v>273</v>
      </c>
      <c r="B60" s="102">
        <v>68</v>
      </c>
      <c r="C60" s="138">
        <f t="shared" si="0"/>
        <v>0.89473684210526316</v>
      </c>
      <c r="D60" s="102">
        <v>8</v>
      </c>
      <c r="E60" s="138">
        <f t="shared" si="4"/>
        <v>0.10526315789473684</v>
      </c>
      <c r="F60" s="71">
        <f t="shared" si="2"/>
        <v>76</v>
      </c>
    </row>
    <row r="61" spans="1:6" x14ac:dyDescent="0.2">
      <c r="A61" s="102" t="s">
        <v>274</v>
      </c>
      <c r="B61" s="145">
        <v>1204</v>
      </c>
      <c r="C61" s="138">
        <f t="shared" si="0"/>
        <v>0.84136967155835085</v>
      </c>
      <c r="D61" s="102">
        <v>227</v>
      </c>
      <c r="E61" s="138">
        <f t="shared" si="4"/>
        <v>0.1586303284416492</v>
      </c>
      <c r="F61" s="71">
        <f t="shared" si="2"/>
        <v>1431</v>
      </c>
    </row>
    <row r="62" spans="1:6" x14ac:dyDescent="0.2">
      <c r="A62" s="102"/>
      <c r="B62" s="102"/>
      <c r="C62" s="138"/>
      <c r="D62" s="102"/>
      <c r="E62" s="138"/>
      <c r="F62" s="71"/>
    </row>
    <row r="63" spans="1:6" ht="14.25" x14ac:dyDescent="0.2">
      <c r="A63" s="122" t="s">
        <v>428</v>
      </c>
      <c r="B63" s="144"/>
      <c r="C63" s="143"/>
      <c r="D63" s="144"/>
      <c r="E63" s="143"/>
      <c r="F63" s="144"/>
    </row>
    <row r="64" spans="1:6" x14ac:dyDescent="0.2">
      <c r="A64" s="102" t="s">
        <v>460</v>
      </c>
      <c r="B64" s="102">
        <v>21</v>
      </c>
      <c r="C64" s="138">
        <f t="shared" si="0"/>
        <v>0.91304347826086951</v>
      </c>
      <c r="D64" s="102">
        <v>2</v>
      </c>
      <c r="E64" s="138">
        <f t="shared" si="4"/>
        <v>8.6956521739130432E-2</v>
      </c>
      <c r="F64" s="71">
        <f t="shared" si="2"/>
        <v>23</v>
      </c>
    </row>
    <row r="65" spans="1:10" x14ac:dyDescent="0.2">
      <c r="A65" s="102" t="s">
        <v>461</v>
      </c>
      <c r="B65" s="102">
        <v>38</v>
      </c>
      <c r="C65" s="138">
        <f>B65/F65</f>
        <v>0.88372093023255816</v>
      </c>
      <c r="D65" s="102">
        <v>5</v>
      </c>
      <c r="E65" s="138">
        <f>D65/F65</f>
        <v>0.11627906976744186</v>
      </c>
      <c r="F65" s="71">
        <f>SUM(B65,D65)</f>
        <v>43</v>
      </c>
    </row>
    <row r="66" spans="1:10" x14ac:dyDescent="0.2">
      <c r="A66" s="102"/>
      <c r="B66" s="102"/>
      <c r="C66" s="138"/>
      <c r="D66" s="102"/>
      <c r="E66" s="138"/>
      <c r="F66" s="71"/>
    </row>
    <row r="67" spans="1:10" x14ac:dyDescent="0.2">
      <c r="A67" s="146" t="s">
        <v>420</v>
      </c>
      <c r="B67" s="147">
        <f>SUM(B6:B65)</f>
        <v>13253</v>
      </c>
      <c r="C67" s="148">
        <f t="shared" si="0"/>
        <v>0.82501245019920322</v>
      </c>
      <c r="D67" s="147">
        <f>SUM(D6:D65)</f>
        <v>2854</v>
      </c>
      <c r="E67" s="148">
        <f t="shared" si="4"/>
        <v>0.17766434262948208</v>
      </c>
      <c r="F67" s="149">
        <f>SUM(F6:F64)</f>
        <v>16064</v>
      </c>
    </row>
    <row r="68" spans="1:10" ht="19.5" customHeight="1" x14ac:dyDescent="0.2">
      <c r="A68" s="249" t="s">
        <v>211</v>
      </c>
      <c r="B68" s="249"/>
      <c r="C68" s="249"/>
      <c r="D68" s="249"/>
      <c r="E68" s="260"/>
      <c r="F68" s="50"/>
    </row>
    <row r="69" spans="1:10" x14ac:dyDescent="0.2">
      <c r="F69" s="67"/>
      <c r="G69" s="67"/>
      <c r="H69" s="67"/>
      <c r="I69" s="67"/>
      <c r="J69" s="67"/>
    </row>
    <row r="70" spans="1:10" ht="26.25" customHeight="1" x14ac:dyDescent="0.2">
      <c r="A70" s="257" t="s">
        <v>196</v>
      </c>
      <c r="B70" s="257"/>
      <c r="C70" s="257"/>
      <c r="D70" s="257"/>
      <c r="E70" s="257"/>
      <c r="F70" s="257"/>
      <c r="G70" s="257"/>
      <c r="H70" s="33"/>
      <c r="I70" s="33"/>
      <c r="J70" s="33"/>
    </row>
    <row r="71" spans="1:10" x14ac:dyDescent="0.2">
      <c r="A71" s="230" t="s">
        <v>427</v>
      </c>
      <c r="B71" s="230"/>
      <c r="C71" s="230"/>
      <c r="D71" s="230"/>
      <c r="E71" s="230"/>
      <c r="F71" s="230"/>
      <c r="G71" s="230"/>
      <c r="H71" s="230"/>
      <c r="I71" s="230"/>
      <c r="J71" s="230"/>
    </row>
    <row r="72" spans="1:10" ht="27" customHeight="1" x14ac:dyDescent="0.2">
      <c r="A72" s="257" t="s">
        <v>469</v>
      </c>
      <c r="B72" s="257"/>
      <c r="C72" s="257"/>
      <c r="D72" s="257"/>
      <c r="E72" s="257"/>
      <c r="F72" s="257"/>
      <c r="G72" s="257"/>
      <c r="H72" s="101"/>
      <c r="I72" s="101"/>
      <c r="J72" s="101"/>
    </row>
    <row r="73" spans="1:10" ht="27" customHeight="1" x14ac:dyDescent="0.2">
      <c r="A73" s="257" t="s">
        <v>468</v>
      </c>
      <c r="B73" s="257"/>
      <c r="C73" s="257"/>
      <c r="D73" s="257"/>
      <c r="E73" s="257"/>
      <c r="F73" s="257"/>
      <c r="G73" s="257"/>
      <c r="H73"/>
      <c r="I73"/>
      <c r="J73"/>
    </row>
    <row r="75" spans="1:10" x14ac:dyDescent="0.2">
      <c r="A75" s="208" t="s">
        <v>482</v>
      </c>
    </row>
  </sheetData>
  <mergeCells count="9">
    <mergeCell ref="A71:J71"/>
    <mergeCell ref="A70:G70"/>
    <mergeCell ref="A72:G72"/>
    <mergeCell ref="A73:G73"/>
    <mergeCell ref="A1:F1"/>
    <mergeCell ref="A68:E68"/>
    <mergeCell ref="B2:E2"/>
    <mergeCell ref="B3:C3"/>
    <mergeCell ref="D3:E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22" sqref="A22"/>
    </sheetView>
  </sheetViews>
  <sheetFormatPr defaultRowHeight="12.75" x14ac:dyDescent="0.2"/>
  <cols>
    <col min="1" max="1" width="35.85546875" customWidth="1"/>
    <col min="2" max="6" width="8.7109375" customWidth="1"/>
  </cols>
  <sheetData>
    <row r="1" spans="1:6" ht="28.5" customHeight="1" thickBot="1" x14ac:dyDescent="0.25">
      <c r="A1" s="263" t="s">
        <v>441</v>
      </c>
      <c r="B1" s="264"/>
      <c r="C1" s="264"/>
      <c r="D1" s="264"/>
      <c r="E1" s="264"/>
      <c r="F1" s="264"/>
    </row>
    <row r="2" spans="1:6" ht="13.5" thickBot="1" x14ac:dyDescent="0.25">
      <c r="A2" s="130"/>
      <c r="B2" s="265" t="s">
        <v>192</v>
      </c>
      <c r="C2" s="265"/>
      <c r="D2" s="265"/>
      <c r="E2" s="265"/>
      <c r="F2" s="150"/>
    </row>
    <row r="3" spans="1:6" ht="26.25" customHeight="1" x14ac:dyDescent="0.2">
      <c r="A3" s="155" t="s">
        <v>32</v>
      </c>
      <c r="B3" s="266" t="s">
        <v>209</v>
      </c>
      <c r="C3" s="266"/>
      <c r="D3" s="266" t="s">
        <v>210</v>
      </c>
      <c r="E3" s="266"/>
      <c r="F3" s="156" t="s">
        <v>16</v>
      </c>
    </row>
    <row r="4" spans="1:6" x14ac:dyDescent="0.2">
      <c r="A4" s="151" t="s">
        <v>193</v>
      </c>
      <c r="B4" s="150"/>
      <c r="C4" s="150"/>
      <c r="D4" s="150"/>
      <c r="E4" s="150"/>
      <c r="F4" s="152"/>
    </row>
    <row r="5" spans="1:6" x14ac:dyDescent="0.2">
      <c r="A5" s="31" t="s">
        <v>454</v>
      </c>
      <c r="B5" s="154">
        <v>219</v>
      </c>
      <c r="C5" s="70">
        <f>B5/F5</f>
        <v>0.76842105263157889</v>
      </c>
      <c r="D5" s="154">
        <v>66</v>
      </c>
      <c r="E5" s="70">
        <f>D5/F5</f>
        <v>0.23157894736842105</v>
      </c>
      <c r="F5" s="56">
        <f>SUM(B5,D5)</f>
        <v>285</v>
      </c>
    </row>
    <row r="6" spans="1:6" x14ac:dyDescent="0.2">
      <c r="A6" s="31" t="s">
        <v>456</v>
      </c>
      <c r="B6" s="154">
        <v>307</v>
      </c>
      <c r="C6" s="70">
        <f t="shared" ref="C6:C10" si="0">B6/F6</f>
        <v>0.76749999999999996</v>
      </c>
      <c r="D6" s="154">
        <v>93</v>
      </c>
      <c r="E6" s="70">
        <f t="shared" ref="E6:E10" si="1">D6/F6</f>
        <v>0.23250000000000001</v>
      </c>
      <c r="F6" s="56">
        <f t="shared" ref="F6:F10" si="2">SUM(B6,D6)</f>
        <v>400</v>
      </c>
    </row>
    <row r="7" spans="1:6" ht="25.5" x14ac:dyDescent="0.2">
      <c r="A7" s="196" t="s">
        <v>455</v>
      </c>
      <c r="B7" s="205">
        <v>55</v>
      </c>
      <c r="C7" s="206">
        <f t="shared" si="0"/>
        <v>0.82089552238805974</v>
      </c>
      <c r="D7" s="205">
        <v>12</v>
      </c>
      <c r="E7" s="206">
        <f t="shared" si="1"/>
        <v>0.17910447761194029</v>
      </c>
      <c r="F7" s="207">
        <f t="shared" si="2"/>
        <v>67</v>
      </c>
    </row>
    <row r="8" spans="1:6" x14ac:dyDescent="0.2">
      <c r="A8" s="196" t="s">
        <v>457</v>
      </c>
      <c r="B8" s="154">
        <v>175</v>
      </c>
      <c r="C8" s="70">
        <f t="shared" si="0"/>
        <v>0.82547169811320753</v>
      </c>
      <c r="D8" s="154">
        <v>37</v>
      </c>
      <c r="E8" s="70">
        <f t="shared" si="1"/>
        <v>0.17452830188679244</v>
      </c>
      <c r="F8" s="56">
        <f t="shared" si="2"/>
        <v>212</v>
      </c>
    </row>
    <row r="9" spans="1:6" x14ac:dyDescent="0.2">
      <c r="A9" s="114" t="s">
        <v>204</v>
      </c>
      <c r="B9" s="154">
        <v>24</v>
      </c>
      <c r="C9" s="70">
        <f t="shared" si="0"/>
        <v>0.88888888888888884</v>
      </c>
      <c r="D9" s="154">
        <v>3</v>
      </c>
      <c r="E9" s="70">
        <f t="shared" si="1"/>
        <v>0.1111111111111111</v>
      </c>
      <c r="F9" s="56">
        <f t="shared" si="2"/>
        <v>27</v>
      </c>
    </row>
    <row r="10" spans="1:6" x14ac:dyDescent="0.2">
      <c r="A10" s="157" t="s">
        <v>16</v>
      </c>
      <c r="B10" s="197">
        <f>SUM(B5:B9)</f>
        <v>780</v>
      </c>
      <c r="C10" s="198">
        <f t="shared" si="0"/>
        <v>0.78708375378405648</v>
      </c>
      <c r="D10" s="197">
        <f>SUM(D5:D9)</f>
        <v>211</v>
      </c>
      <c r="E10" s="198">
        <f t="shared" si="1"/>
        <v>0.21291624621594349</v>
      </c>
      <c r="F10" s="197">
        <f t="shared" si="2"/>
        <v>991</v>
      </c>
    </row>
    <row r="11" spans="1:6" x14ac:dyDescent="0.2">
      <c r="A11" s="55"/>
      <c r="B11" s="56"/>
      <c r="C11" s="57"/>
      <c r="D11" s="56"/>
      <c r="E11" s="57"/>
      <c r="F11" s="56"/>
    </row>
    <row r="12" spans="1:6" x14ac:dyDescent="0.2">
      <c r="A12" s="151" t="s">
        <v>194</v>
      </c>
      <c r="B12" s="150"/>
      <c r="C12" s="150"/>
      <c r="D12" s="150"/>
      <c r="E12" s="150"/>
      <c r="F12" s="152"/>
    </row>
    <row r="13" spans="1:6" x14ac:dyDescent="0.2">
      <c r="A13" s="31" t="s">
        <v>454</v>
      </c>
      <c r="B13" s="154">
        <v>164</v>
      </c>
      <c r="C13" s="70">
        <f>B13/F13</f>
        <v>0.80392156862745101</v>
      </c>
      <c r="D13" s="154">
        <v>40</v>
      </c>
      <c r="E13" s="70">
        <f>D13/F13</f>
        <v>0.19607843137254902</v>
      </c>
      <c r="F13" s="56">
        <f>SUM(B13,D13)</f>
        <v>204</v>
      </c>
    </row>
    <row r="14" spans="1:6" x14ac:dyDescent="0.2">
      <c r="A14" s="31" t="s">
        <v>456</v>
      </c>
      <c r="B14" s="154">
        <v>387</v>
      </c>
      <c r="C14" s="70">
        <f t="shared" ref="C14:C18" si="3">B14/F14</f>
        <v>0.8147368421052632</v>
      </c>
      <c r="D14" s="154">
        <v>88</v>
      </c>
      <c r="E14" s="70">
        <f t="shared" ref="E14:E18" si="4">D14/F14</f>
        <v>0.18526315789473685</v>
      </c>
      <c r="F14" s="56">
        <f t="shared" ref="F14:F18" si="5">SUM(B14,D14)</f>
        <v>475</v>
      </c>
    </row>
    <row r="15" spans="1:6" ht="25.5" x14ac:dyDescent="0.2">
      <c r="A15" s="196" t="s">
        <v>455</v>
      </c>
      <c r="B15" s="205">
        <v>9</v>
      </c>
      <c r="C15" s="206">
        <f t="shared" si="3"/>
        <v>0.81818181818181823</v>
      </c>
      <c r="D15" s="205">
        <v>2</v>
      </c>
      <c r="E15" s="206">
        <f t="shared" si="4"/>
        <v>0.18181818181818182</v>
      </c>
      <c r="F15" s="207">
        <f t="shared" si="5"/>
        <v>11</v>
      </c>
    </row>
    <row r="16" spans="1:6" x14ac:dyDescent="0.2">
      <c r="A16" s="196" t="s">
        <v>457</v>
      </c>
      <c r="B16" s="154">
        <v>69</v>
      </c>
      <c r="C16" s="70">
        <f t="shared" si="3"/>
        <v>0.8214285714285714</v>
      </c>
      <c r="D16" s="154">
        <v>15</v>
      </c>
      <c r="E16" s="70">
        <f t="shared" si="4"/>
        <v>0.17857142857142858</v>
      </c>
      <c r="F16" s="56">
        <f t="shared" si="5"/>
        <v>84</v>
      </c>
    </row>
    <row r="17" spans="1:6" x14ac:dyDescent="0.2">
      <c r="A17" s="114" t="s">
        <v>204</v>
      </c>
      <c r="B17" s="154">
        <v>47</v>
      </c>
      <c r="C17" s="70">
        <f t="shared" si="3"/>
        <v>0.81034482758620685</v>
      </c>
      <c r="D17" s="154">
        <v>11</v>
      </c>
      <c r="E17" s="70">
        <f t="shared" si="4"/>
        <v>0.18965517241379309</v>
      </c>
      <c r="F17" s="56">
        <f t="shared" si="5"/>
        <v>58</v>
      </c>
    </row>
    <row r="18" spans="1:6" x14ac:dyDescent="0.2">
      <c r="A18" s="157" t="s">
        <v>16</v>
      </c>
      <c r="B18" s="197">
        <f>SUM(B13:B17)</f>
        <v>676</v>
      </c>
      <c r="C18" s="198">
        <f t="shared" si="3"/>
        <v>0.8125</v>
      </c>
      <c r="D18" s="197">
        <f>SUM(D13:D17)</f>
        <v>156</v>
      </c>
      <c r="E18" s="198">
        <f t="shared" si="4"/>
        <v>0.1875</v>
      </c>
      <c r="F18" s="197">
        <f t="shared" si="5"/>
        <v>832</v>
      </c>
    </row>
    <row r="19" spans="1:6" x14ac:dyDescent="0.2">
      <c r="A19" s="232"/>
      <c r="B19" s="232"/>
      <c r="C19" s="232"/>
      <c r="D19" s="232"/>
      <c r="E19" s="267"/>
      <c r="F19" s="58"/>
    </row>
    <row r="20" spans="1:6" ht="14.25" x14ac:dyDescent="0.2">
      <c r="A20" s="249" t="s">
        <v>211</v>
      </c>
      <c r="B20" s="249"/>
      <c r="C20" s="249"/>
      <c r="D20" s="249"/>
      <c r="E20" s="260"/>
      <c r="F20" s="58"/>
    </row>
    <row r="22" spans="1:6" x14ac:dyDescent="0.2">
      <c r="A22" s="208" t="s">
        <v>482</v>
      </c>
    </row>
  </sheetData>
  <mergeCells count="6">
    <mergeCell ref="A20:E20"/>
    <mergeCell ref="A1:F1"/>
    <mergeCell ref="B2:E2"/>
    <mergeCell ref="B3:C3"/>
    <mergeCell ref="D3:E3"/>
    <mergeCell ref="A19:E19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46" zoomScaleNormal="100" workbookViewId="0">
      <selection activeCell="A75" sqref="A75"/>
    </sheetView>
  </sheetViews>
  <sheetFormatPr defaultRowHeight="12.75" x14ac:dyDescent="0.2"/>
  <cols>
    <col min="1" max="1" width="42.7109375" customWidth="1"/>
    <col min="2" max="6" width="8.7109375" customWidth="1"/>
  </cols>
  <sheetData>
    <row r="1" spans="1:6" ht="20.25" customHeight="1" thickBot="1" x14ac:dyDescent="0.25">
      <c r="A1" s="268" t="s">
        <v>422</v>
      </c>
      <c r="B1" s="268"/>
      <c r="C1" s="268"/>
      <c r="D1" s="268"/>
      <c r="E1" s="268"/>
      <c r="F1" s="268"/>
    </row>
    <row r="2" spans="1:6" ht="24.75" customHeight="1" x14ac:dyDescent="0.2">
      <c r="A2" s="168" t="s">
        <v>117</v>
      </c>
      <c r="B2" s="266" t="s">
        <v>442</v>
      </c>
      <c r="C2" s="266"/>
      <c r="D2" s="266" t="s">
        <v>443</v>
      </c>
      <c r="E2" s="266"/>
      <c r="F2" s="169" t="s">
        <v>16</v>
      </c>
    </row>
    <row r="3" spans="1:6" ht="19.5" customHeight="1" x14ac:dyDescent="0.2">
      <c r="A3" s="270" t="s">
        <v>271</v>
      </c>
      <c r="B3" s="270"/>
      <c r="C3" s="270"/>
      <c r="D3" s="270"/>
      <c r="E3" s="270"/>
      <c r="F3" s="270"/>
    </row>
    <row r="4" spans="1:6" x14ac:dyDescent="0.2">
      <c r="A4" s="160" t="s">
        <v>126</v>
      </c>
      <c r="B4" s="103"/>
      <c r="C4" s="104"/>
      <c r="D4" s="103"/>
      <c r="E4" s="104"/>
      <c r="F4" s="103"/>
    </row>
    <row r="5" spans="1:6" x14ac:dyDescent="0.2">
      <c r="A5" s="102" t="s">
        <v>45</v>
      </c>
      <c r="B5" s="161">
        <v>147</v>
      </c>
      <c r="C5" s="70">
        <f>B5/F5</f>
        <v>0.9932432432432432</v>
      </c>
      <c r="D5" s="161">
        <v>1</v>
      </c>
      <c r="E5" s="70">
        <f>D5/F5</f>
        <v>6.7567567567567571E-3</v>
      </c>
      <c r="F5" s="71">
        <f>B5+D5</f>
        <v>148</v>
      </c>
    </row>
    <row r="6" spans="1:6" ht="25.5" x14ac:dyDescent="0.2">
      <c r="A6" s="162" t="s">
        <v>146</v>
      </c>
      <c r="B6" s="161">
        <v>728</v>
      </c>
      <c r="C6" s="70">
        <f t="shared" ref="C6:C67" si="0">B6/F6</f>
        <v>0.9851150202976996</v>
      </c>
      <c r="D6" s="161">
        <v>11</v>
      </c>
      <c r="E6" s="70">
        <f t="shared" ref="E6:E67" si="1">D6/F6</f>
        <v>1.4884979702300407E-2</v>
      </c>
      <c r="F6" s="71">
        <f t="shared" ref="F6:F67" si="2">B6+D6</f>
        <v>739</v>
      </c>
    </row>
    <row r="7" spans="1:6" ht="25.5" x14ac:dyDescent="0.2">
      <c r="A7" s="162" t="s">
        <v>147</v>
      </c>
      <c r="B7" s="161">
        <v>541</v>
      </c>
      <c r="C7" s="70">
        <f t="shared" si="0"/>
        <v>0.98007246376811596</v>
      </c>
      <c r="D7" s="161">
        <v>11</v>
      </c>
      <c r="E7" s="70">
        <f t="shared" si="1"/>
        <v>1.9927536231884056E-2</v>
      </c>
      <c r="F7" s="71">
        <f t="shared" si="2"/>
        <v>552</v>
      </c>
    </row>
    <row r="8" spans="1:6" x14ac:dyDescent="0.2">
      <c r="A8" s="102" t="s">
        <v>148</v>
      </c>
      <c r="B8" s="161">
        <v>588</v>
      </c>
      <c r="C8" s="70">
        <f t="shared" si="0"/>
        <v>0.98657718120805371</v>
      </c>
      <c r="D8" s="161">
        <v>8</v>
      </c>
      <c r="E8" s="70">
        <f t="shared" si="1"/>
        <v>1.3422818791946308E-2</v>
      </c>
      <c r="F8" s="71">
        <f t="shared" si="2"/>
        <v>596</v>
      </c>
    </row>
    <row r="9" spans="1:6" ht="25.5" x14ac:dyDescent="0.2">
      <c r="A9" s="162" t="s">
        <v>149</v>
      </c>
      <c r="B9" s="163">
        <v>816</v>
      </c>
      <c r="C9" s="70">
        <f t="shared" si="0"/>
        <v>0.98669891172914148</v>
      </c>
      <c r="D9" s="163">
        <v>11</v>
      </c>
      <c r="E9" s="70">
        <f t="shared" si="1"/>
        <v>1.3301088270858524E-2</v>
      </c>
      <c r="F9" s="71">
        <f t="shared" si="2"/>
        <v>827</v>
      </c>
    </row>
    <row r="10" spans="1:6" ht="25.5" x14ac:dyDescent="0.2">
      <c r="A10" s="162" t="s">
        <v>197</v>
      </c>
      <c r="B10" s="161">
        <v>901</v>
      </c>
      <c r="C10" s="70">
        <f t="shared" si="0"/>
        <v>0.9782844733984799</v>
      </c>
      <c r="D10" s="161">
        <v>20</v>
      </c>
      <c r="E10" s="70">
        <f t="shared" si="1"/>
        <v>2.1715526601520086E-2</v>
      </c>
      <c r="F10" s="71">
        <f t="shared" si="2"/>
        <v>921</v>
      </c>
    </row>
    <row r="11" spans="1:6" ht="25.5" x14ac:dyDescent="0.2">
      <c r="A11" s="162" t="s">
        <v>150</v>
      </c>
      <c r="B11" s="161">
        <v>1652</v>
      </c>
      <c r="C11" s="70">
        <f t="shared" si="0"/>
        <v>0.98041543026706235</v>
      </c>
      <c r="D11" s="161">
        <v>33</v>
      </c>
      <c r="E11" s="70">
        <f t="shared" si="1"/>
        <v>1.9584569732937686E-2</v>
      </c>
      <c r="F11" s="71">
        <f t="shared" si="2"/>
        <v>1685</v>
      </c>
    </row>
    <row r="12" spans="1:6" x14ac:dyDescent="0.2">
      <c r="A12" s="102" t="s">
        <v>55</v>
      </c>
      <c r="B12" s="161">
        <v>115</v>
      </c>
      <c r="C12" s="70">
        <f t="shared" si="0"/>
        <v>0.99137931034482762</v>
      </c>
      <c r="D12" s="161">
        <v>1</v>
      </c>
      <c r="E12" s="70">
        <f t="shared" si="1"/>
        <v>8.6206896551724137E-3</v>
      </c>
      <c r="F12" s="71">
        <f t="shared" si="2"/>
        <v>116</v>
      </c>
    </row>
    <row r="13" spans="1:6" x14ac:dyDescent="0.2">
      <c r="A13" s="102" t="s">
        <v>57</v>
      </c>
      <c r="B13" s="161">
        <v>810</v>
      </c>
      <c r="C13" s="70">
        <f t="shared" si="0"/>
        <v>0.99753694581280783</v>
      </c>
      <c r="D13" s="161">
        <v>2</v>
      </c>
      <c r="E13" s="70">
        <f t="shared" si="1"/>
        <v>2.4630541871921183E-3</v>
      </c>
      <c r="F13" s="71">
        <f t="shared" si="2"/>
        <v>812</v>
      </c>
    </row>
    <row r="14" spans="1:6" x14ac:dyDescent="0.2">
      <c r="A14" s="102" t="s">
        <v>49</v>
      </c>
      <c r="B14" s="161">
        <v>12</v>
      </c>
      <c r="C14" s="70">
        <f t="shared" si="0"/>
        <v>1</v>
      </c>
      <c r="D14" s="161"/>
      <c r="E14" s="70"/>
      <c r="F14" s="71">
        <f t="shared" si="2"/>
        <v>12</v>
      </c>
    </row>
    <row r="15" spans="1:6" x14ac:dyDescent="0.2">
      <c r="A15" s="102" t="s">
        <v>151</v>
      </c>
      <c r="B15" s="161">
        <v>5</v>
      </c>
      <c r="C15" s="70">
        <f t="shared" si="0"/>
        <v>1</v>
      </c>
      <c r="D15" s="161"/>
      <c r="E15" s="70"/>
      <c r="F15" s="71">
        <f t="shared" si="2"/>
        <v>5</v>
      </c>
    </row>
    <row r="16" spans="1:6" x14ac:dyDescent="0.2">
      <c r="A16" s="102" t="s">
        <v>152</v>
      </c>
      <c r="B16" s="161">
        <v>212</v>
      </c>
      <c r="C16" s="70">
        <f t="shared" si="0"/>
        <v>0.97695852534562211</v>
      </c>
      <c r="D16" s="161">
        <v>5</v>
      </c>
      <c r="E16" s="70">
        <f t="shared" si="1"/>
        <v>2.3041474654377881E-2</v>
      </c>
      <c r="F16" s="71">
        <f t="shared" si="2"/>
        <v>217</v>
      </c>
    </row>
    <row r="17" spans="1:6" x14ac:dyDescent="0.2">
      <c r="A17" s="102" t="s">
        <v>59</v>
      </c>
      <c r="B17" s="161">
        <v>1</v>
      </c>
      <c r="C17" s="70">
        <f t="shared" si="0"/>
        <v>1</v>
      </c>
      <c r="D17" s="161"/>
      <c r="E17" s="70"/>
      <c r="F17" s="71">
        <f t="shared" si="2"/>
        <v>1</v>
      </c>
    </row>
    <row r="18" spans="1:6" x14ac:dyDescent="0.2">
      <c r="A18" s="102" t="s">
        <v>61</v>
      </c>
      <c r="B18" s="161">
        <v>11</v>
      </c>
      <c r="C18" s="70">
        <f t="shared" si="0"/>
        <v>1</v>
      </c>
      <c r="D18" s="161"/>
      <c r="E18" s="70"/>
      <c r="F18" s="71">
        <f t="shared" si="2"/>
        <v>11</v>
      </c>
    </row>
    <row r="19" spans="1:6" ht="25.5" x14ac:dyDescent="0.2">
      <c r="A19" s="162" t="s">
        <v>153</v>
      </c>
      <c r="B19" s="161">
        <v>548</v>
      </c>
      <c r="C19" s="70">
        <f t="shared" si="0"/>
        <v>0.99275362318840576</v>
      </c>
      <c r="D19" s="161">
        <v>4</v>
      </c>
      <c r="E19" s="70">
        <f t="shared" si="1"/>
        <v>7.246376811594203E-3</v>
      </c>
      <c r="F19" s="71">
        <f t="shared" si="2"/>
        <v>552</v>
      </c>
    </row>
    <row r="20" spans="1:6" ht="25.5" x14ac:dyDescent="0.2">
      <c r="A20" s="162" t="s">
        <v>154</v>
      </c>
      <c r="B20" s="161">
        <v>356</v>
      </c>
      <c r="C20" s="70">
        <f t="shared" si="0"/>
        <v>0.97267759562841527</v>
      </c>
      <c r="D20" s="161">
        <v>10</v>
      </c>
      <c r="E20" s="70">
        <f t="shared" si="1"/>
        <v>2.7322404371584699E-2</v>
      </c>
      <c r="F20" s="71">
        <f t="shared" si="2"/>
        <v>366</v>
      </c>
    </row>
    <row r="21" spans="1:6" x14ac:dyDescent="0.2">
      <c r="A21" s="102" t="s">
        <v>155</v>
      </c>
      <c r="B21" s="161">
        <v>551</v>
      </c>
      <c r="C21" s="70">
        <f t="shared" si="0"/>
        <v>0.98392857142857137</v>
      </c>
      <c r="D21" s="161">
        <v>9</v>
      </c>
      <c r="E21" s="70">
        <f t="shared" si="1"/>
        <v>1.607142857142857E-2</v>
      </c>
      <c r="F21" s="71">
        <f t="shared" si="2"/>
        <v>560</v>
      </c>
    </row>
    <row r="22" spans="1:6" x14ac:dyDescent="0.2">
      <c r="A22" s="102" t="s">
        <v>64</v>
      </c>
      <c r="B22" s="161">
        <v>771</v>
      </c>
      <c r="C22" s="70">
        <f t="shared" si="0"/>
        <v>0.99355670103092786</v>
      </c>
      <c r="D22" s="161">
        <v>5</v>
      </c>
      <c r="E22" s="70">
        <f t="shared" si="1"/>
        <v>6.4432989690721646E-3</v>
      </c>
      <c r="F22" s="71">
        <f t="shared" si="2"/>
        <v>776</v>
      </c>
    </row>
    <row r="23" spans="1:6" x14ac:dyDescent="0.2">
      <c r="A23" s="45" t="s">
        <v>459</v>
      </c>
      <c r="B23" s="161"/>
      <c r="C23" s="70"/>
      <c r="D23" s="161"/>
      <c r="E23" s="70"/>
      <c r="F23" s="71"/>
    </row>
    <row r="24" spans="1:6" x14ac:dyDescent="0.2">
      <c r="A24" s="31" t="s">
        <v>454</v>
      </c>
      <c r="B24" s="161">
        <v>28</v>
      </c>
      <c r="C24" s="70">
        <f t="shared" si="0"/>
        <v>1</v>
      </c>
      <c r="D24" s="161"/>
      <c r="E24" s="70"/>
      <c r="F24" s="71">
        <f t="shared" si="2"/>
        <v>28</v>
      </c>
    </row>
    <row r="25" spans="1:6" x14ac:dyDescent="0.2">
      <c r="A25" s="31" t="s">
        <v>456</v>
      </c>
      <c r="B25" s="161">
        <v>159</v>
      </c>
      <c r="C25" s="70">
        <f t="shared" si="0"/>
        <v>0.98148148148148151</v>
      </c>
      <c r="D25" s="161">
        <v>3</v>
      </c>
      <c r="E25" s="70">
        <f t="shared" si="1"/>
        <v>1.8518518518518517E-2</v>
      </c>
      <c r="F25" s="71">
        <f t="shared" si="2"/>
        <v>162</v>
      </c>
    </row>
    <row r="26" spans="1:6" x14ac:dyDescent="0.2">
      <c r="A26" s="196" t="s">
        <v>457</v>
      </c>
      <c r="B26" s="161">
        <v>4</v>
      </c>
      <c r="C26" s="70">
        <f t="shared" si="0"/>
        <v>1</v>
      </c>
      <c r="D26" s="161"/>
      <c r="E26" s="70"/>
      <c r="F26" s="71">
        <f t="shared" si="2"/>
        <v>4</v>
      </c>
    </row>
    <row r="27" spans="1:6" x14ac:dyDescent="0.2">
      <c r="A27" s="29" t="s">
        <v>204</v>
      </c>
      <c r="B27" s="161">
        <v>21</v>
      </c>
      <c r="C27" s="70">
        <f t="shared" si="0"/>
        <v>1</v>
      </c>
      <c r="D27" s="161"/>
      <c r="E27" s="70"/>
      <c r="F27" s="71">
        <f t="shared" si="2"/>
        <v>21</v>
      </c>
    </row>
    <row r="28" spans="1:6" x14ac:dyDescent="0.2">
      <c r="A28" s="105" t="s">
        <v>156</v>
      </c>
      <c r="B28" s="161"/>
      <c r="C28" s="70"/>
      <c r="D28" s="161"/>
      <c r="E28" s="70"/>
      <c r="F28" s="71"/>
    </row>
    <row r="29" spans="1:6" x14ac:dyDescent="0.2">
      <c r="A29" s="164" t="s">
        <v>157</v>
      </c>
      <c r="B29" s="161">
        <v>749</v>
      </c>
      <c r="C29" s="70">
        <f t="shared" si="0"/>
        <v>0.98036649214659688</v>
      </c>
      <c r="D29" s="161">
        <v>15</v>
      </c>
      <c r="E29" s="70">
        <f t="shared" si="1"/>
        <v>1.9633507853403141E-2</v>
      </c>
      <c r="F29" s="71">
        <f t="shared" si="2"/>
        <v>764</v>
      </c>
    </row>
    <row r="30" spans="1:6" x14ac:dyDescent="0.2">
      <c r="A30" s="164" t="s">
        <v>175</v>
      </c>
      <c r="B30" s="161">
        <v>3</v>
      </c>
      <c r="C30" s="70">
        <f t="shared" si="0"/>
        <v>1</v>
      </c>
      <c r="D30" s="161"/>
      <c r="E30" s="70"/>
      <c r="F30" s="71">
        <f t="shared" si="2"/>
        <v>3</v>
      </c>
    </row>
    <row r="31" spans="1:6" x14ac:dyDescent="0.2">
      <c r="A31" s="105" t="s">
        <v>68</v>
      </c>
      <c r="B31" s="161"/>
      <c r="C31" s="70"/>
      <c r="D31" s="161"/>
      <c r="E31" s="70"/>
      <c r="F31" s="71"/>
    </row>
    <row r="32" spans="1:6" x14ac:dyDescent="0.2">
      <c r="A32" s="102" t="s">
        <v>159</v>
      </c>
      <c r="B32" s="161">
        <v>22</v>
      </c>
      <c r="C32" s="70">
        <f t="shared" si="0"/>
        <v>0.95652173913043481</v>
      </c>
      <c r="D32" s="161">
        <v>1</v>
      </c>
      <c r="E32" s="70">
        <f t="shared" si="1"/>
        <v>4.3478260869565216E-2</v>
      </c>
      <c r="F32" s="71">
        <f t="shared" si="2"/>
        <v>23</v>
      </c>
    </row>
    <row r="33" spans="1:6" x14ac:dyDescent="0.2">
      <c r="A33" s="102" t="s">
        <v>160</v>
      </c>
      <c r="B33" s="161">
        <v>19</v>
      </c>
      <c r="C33" s="70">
        <f t="shared" si="0"/>
        <v>1</v>
      </c>
      <c r="D33" s="161"/>
      <c r="E33" s="70"/>
      <c r="F33" s="71">
        <f t="shared" si="2"/>
        <v>19</v>
      </c>
    </row>
    <row r="34" spans="1:6" x14ac:dyDescent="0.2">
      <c r="A34" s="102" t="s">
        <v>45</v>
      </c>
      <c r="B34" s="161">
        <v>11</v>
      </c>
      <c r="C34" s="70">
        <f t="shared" si="0"/>
        <v>1</v>
      </c>
      <c r="D34" s="161"/>
      <c r="E34" s="70"/>
      <c r="F34" s="71">
        <f t="shared" si="2"/>
        <v>11</v>
      </c>
    </row>
    <row r="35" spans="1:6" x14ac:dyDescent="0.2">
      <c r="A35" s="102" t="s">
        <v>76</v>
      </c>
      <c r="B35" s="161">
        <v>16</v>
      </c>
      <c r="C35" s="70">
        <f t="shared" si="0"/>
        <v>1</v>
      </c>
      <c r="D35" s="161"/>
      <c r="E35" s="70"/>
      <c r="F35" s="71">
        <f t="shared" si="2"/>
        <v>16</v>
      </c>
    </row>
    <row r="36" spans="1:6" x14ac:dyDescent="0.2">
      <c r="A36" s="102" t="s">
        <v>161</v>
      </c>
      <c r="B36" s="161">
        <v>11</v>
      </c>
      <c r="C36" s="70">
        <f t="shared" si="0"/>
        <v>1</v>
      </c>
      <c r="D36" s="161"/>
      <c r="E36" s="70"/>
      <c r="F36" s="71">
        <f t="shared" si="2"/>
        <v>11</v>
      </c>
    </row>
    <row r="37" spans="1:6" x14ac:dyDescent="0.2">
      <c r="A37" s="102" t="s">
        <v>78</v>
      </c>
      <c r="B37" s="161">
        <v>17</v>
      </c>
      <c r="C37" s="70">
        <f t="shared" si="0"/>
        <v>1</v>
      </c>
      <c r="D37" s="161"/>
      <c r="E37" s="70"/>
      <c r="F37" s="71">
        <f t="shared" si="2"/>
        <v>17</v>
      </c>
    </row>
    <row r="38" spans="1:6" x14ac:dyDescent="0.2">
      <c r="A38" s="102" t="s">
        <v>80</v>
      </c>
      <c r="B38" s="161">
        <v>4</v>
      </c>
      <c r="C38" s="70">
        <f t="shared" si="0"/>
        <v>1</v>
      </c>
      <c r="D38" s="161"/>
      <c r="E38" s="70"/>
      <c r="F38" s="71">
        <f t="shared" si="2"/>
        <v>4</v>
      </c>
    </row>
    <row r="39" spans="1:6" x14ac:dyDescent="0.2">
      <c r="A39" s="102" t="s">
        <v>162</v>
      </c>
      <c r="B39" s="161">
        <v>5</v>
      </c>
      <c r="C39" s="70">
        <f t="shared" si="0"/>
        <v>1</v>
      </c>
      <c r="D39" s="161"/>
      <c r="E39" s="70"/>
      <c r="F39" s="71">
        <f t="shared" si="2"/>
        <v>5</v>
      </c>
    </row>
    <row r="40" spans="1:6" x14ac:dyDescent="0.2">
      <c r="A40" s="102" t="s">
        <v>163</v>
      </c>
      <c r="B40" s="161">
        <v>15</v>
      </c>
      <c r="C40" s="70">
        <f t="shared" si="0"/>
        <v>0.9375</v>
      </c>
      <c r="D40" s="161">
        <v>1</v>
      </c>
      <c r="E40" s="70">
        <f t="shared" si="1"/>
        <v>6.25E-2</v>
      </c>
      <c r="F40" s="71">
        <f t="shared" si="2"/>
        <v>16</v>
      </c>
    </row>
    <row r="41" spans="1:6" x14ac:dyDescent="0.2">
      <c r="A41" s="102" t="s">
        <v>84</v>
      </c>
      <c r="B41" s="161">
        <v>961</v>
      </c>
      <c r="C41" s="70">
        <f t="shared" si="0"/>
        <v>0.98161389172625124</v>
      </c>
      <c r="D41" s="161">
        <v>18</v>
      </c>
      <c r="E41" s="70">
        <f t="shared" si="1"/>
        <v>1.8386108273748723E-2</v>
      </c>
      <c r="F41" s="71">
        <f t="shared" si="2"/>
        <v>979</v>
      </c>
    </row>
    <row r="42" spans="1:6" x14ac:dyDescent="0.2">
      <c r="A42" s="102" t="s">
        <v>164</v>
      </c>
      <c r="B42" s="161">
        <v>1959</v>
      </c>
      <c r="C42" s="70">
        <f t="shared" si="0"/>
        <v>0.98989388580090953</v>
      </c>
      <c r="D42" s="161">
        <v>20</v>
      </c>
      <c r="E42" s="70">
        <f t="shared" si="1"/>
        <v>1.010611419909045E-2</v>
      </c>
      <c r="F42" s="71">
        <f t="shared" si="2"/>
        <v>1979</v>
      </c>
    </row>
    <row r="43" spans="1:6" x14ac:dyDescent="0.2">
      <c r="A43" s="102" t="s">
        <v>55</v>
      </c>
      <c r="B43" s="161">
        <v>95</v>
      </c>
      <c r="C43" s="70">
        <f t="shared" si="0"/>
        <v>1</v>
      </c>
      <c r="D43" s="161"/>
      <c r="E43" s="70"/>
      <c r="F43" s="71">
        <f t="shared" si="2"/>
        <v>95</v>
      </c>
    </row>
    <row r="44" spans="1:6" x14ac:dyDescent="0.2">
      <c r="A44" s="102" t="s">
        <v>57</v>
      </c>
      <c r="B44" s="161">
        <v>126</v>
      </c>
      <c r="C44" s="70">
        <f t="shared" si="0"/>
        <v>1</v>
      </c>
      <c r="D44" s="161"/>
      <c r="E44" s="70"/>
      <c r="F44" s="71">
        <f t="shared" si="2"/>
        <v>126</v>
      </c>
    </row>
    <row r="45" spans="1:6" x14ac:dyDescent="0.2">
      <c r="A45" s="102" t="s">
        <v>9</v>
      </c>
      <c r="B45" s="161">
        <v>306</v>
      </c>
      <c r="C45" s="70">
        <f t="shared" si="0"/>
        <v>0.99350649350649356</v>
      </c>
      <c r="D45" s="161">
        <v>2</v>
      </c>
      <c r="E45" s="70">
        <f t="shared" si="1"/>
        <v>6.4935064935064939E-3</v>
      </c>
      <c r="F45" s="71">
        <f t="shared" si="2"/>
        <v>308</v>
      </c>
    </row>
    <row r="46" spans="1:6" x14ac:dyDescent="0.2">
      <c r="A46" s="102" t="s">
        <v>165</v>
      </c>
      <c r="B46" s="161">
        <v>32</v>
      </c>
      <c r="C46" s="70">
        <f t="shared" si="0"/>
        <v>1</v>
      </c>
      <c r="D46" s="161"/>
      <c r="E46" s="70"/>
      <c r="F46" s="71">
        <f t="shared" si="2"/>
        <v>32</v>
      </c>
    </row>
    <row r="47" spans="1:6" x14ac:dyDescent="0.2">
      <c r="A47" s="102" t="s">
        <v>152</v>
      </c>
      <c r="B47" s="161">
        <v>38</v>
      </c>
      <c r="C47" s="70">
        <f t="shared" si="0"/>
        <v>1</v>
      </c>
      <c r="D47" s="161"/>
      <c r="E47" s="70"/>
      <c r="F47" s="71">
        <f t="shared" si="2"/>
        <v>38</v>
      </c>
    </row>
    <row r="48" spans="1:6" x14ac:dyDescent="0.2">
      <c r="A48" s="102" t="s">
        <v>166</v>
      </c>
      <c r="B48" s="161">
        <v>6</v>
      </c>
      <c r="C48" s="70">
        <f t="shared" si="0"/>
        <v>1</v>
      </c>
      <c r="D48" s="161"/>
      <c r="E48" s="70"/>
      <c r="F48" s="71">
        <f t="shared" si="2"/>
        <v>6</v>
      </c>
    </row>
    <row r="49" spans="1:6" x14ac:dyDescent="0.2">
      <c r="A49" s="102" t="s">
        <v>185</v>
      </c>
      <c r="B49" s="161">
        <v>9</v>
      </c>
      <c r="C49" s="70">
        <f t="shared" si="0"/>
        <v>1</v>
      </c>
      <c r="D49" s="161"/>
      <c r="E49" s="70"/>
      <c r="F49" s="71">
        <f t="shared" si="2"/>
        <v>9</v>
      </c>
    </row>
    <row r="50" spans="1:6" x14ac:dyDescent="0.2">
      <c r="A50" s="102" t="s">
        <v>167</v>
      </c>
      <c r="B50" s="161">
        <v>32</v>
      </c>
      <c r="C50" s="70">
        <f t="shared" si="0"/>
        <v>1</v>
      </c>
      <c r="D50" s="161"/>
      <c r="E50" s="70"/>
      <c r="F50" s="71">
        <f t="shared" si="2"/>
        <v>32</v>
      </c>
    </row>
    <row r="51" spans="1:6" x14ac:dyDescent="0.2">
      <c r="A51" s="102" t="s">
        <v>95</v>
      </c>
      <c r="B51" s="161">
        <v>64</v>
      </c>
      <c r="C51" s="70">
        <f t="shared" si="0"/>
        <v>0.95522388059701491</v>
      </c>
      <c r="D51" s="161">
        <v>3</v>
      </c>
      <c r="E51" s="70">
        <f t="shared" si="1"/>
        <v>4.4776119402985072E-2</v>
      </c>
      <c r="F51" s="71">
        <f t="shared" si="2"/>
        <v>67</v>
      </c>
    </row>
    <row r="52" spans="1:6" ht="14.25" x14ac:dyDescent="0.2">
      <c r="A52" s="102" t="s">
        <v>470</v>
      </c>
      <c r="B52" s="161">
        <v>44</v>
      </c>
      <c r="C52" s="70">
        <f t="shared" si="0"/>
        <v>0.97777777777777775</v>
      </c>
      <c r="D52" s="161">
        <v>1</v>
      </c>
      <c r="E52" s="70">
        <f t="shared" si="1"/>
        <v>2.2222222222222223E-2</v>
      </c>
      <c r="F52" s="71">
        <f t="shared" si="2"/>
        <v>45</v>
      </c>
    </row>
    <row r="53" spans="1:6" x14ac:dyDescent="0.2">
      <c r="A53" s="102" t="s">
        <v>12</v>
      </c>
      <c r="B53" s="161">
        <v>654</v>
      </c>
      <c r="C53" s="70">
        <f t="shared" si="0"/>
        <v>0.99090909090909096</v>
      </c>
      <c r="D53" s="161">
        <v>6</v>
      </c>
      <c r="E53" s="70">
        <f t="shared" si="1"/>
        <v>9.0909090909090905E-3</v>
      </c>
      <c r="F53" s="71">
        <f t="shared" si="2"/>
        <v>660</v>
      </c>
    </row>
    <row r="54" spans="1:6" x14ac:dyDescent="0.2">
      <c r="A54" s="102" t="s">
        <v>102</v>
      </c>
      <c r="B54" s="161">
        <v>131</v>
      </c>
      <c r="C54" s="70">
        <f t="shared" si="0"/>
        <v>0.99242424242424243</v>
      </c>
      <c r="D54" s="161">
        <v>1</v>
      </c>
      <c r="E54" s="70">
        <f t="shared" si="1"/>
        <v>7.575757575757576E-3</v>
      </c>
      <c r="F54" s="71">
        <f t="shared" si="2"/>
        <v>132</v>
      </c>
    </row>
    <row r="55" spans="1:6" x14ac:dyDescent="0.2">
      <c r="A55" s="102" t="s">
        <v>169</v>
      </c>
      <c r="B55" s="161">
        <v>15</v>
      </c>
      <c r="C55" s="70">
        <f t="shared" si="0"/>
        <v>1</v>
      </c>
      <c r="D55" s="161"/>
      <c r="E55" s="70"/>
      <c r="F55" s="71">
        <f t="shared" si="2"/>
        <v>15</v>
      </c>
    </row>
    <row r="56" spans="1:6" ht="14.25" x14ac:dyDescent="0.2">
      <c r="A56" s="105" t="s">
        <v>433</v>
      </c>
      <c r="B56" s="161"/>
      <c r="C56" s="70"/>
      <c r="D56" s="161"/>
      <c r="E56" s="70"/>
      <c r="F56" s="71"/>
    </row>
    <row r="57" spans="1:6" x14ac:dyDescent="0.2">
      <c r="A57" s="102" t="s">
        <v>431</v>
      </c>
      <c r="B57" s="161">
        <v>12</v>
      </c>
      <c r="C57" s="70">
        <f t="shared" si="0"/>
        <v>1</v>
      </c>
      <c r="D57" s="161"/>
      <c r="E57" s="70"/>
      <c r="F57" s="71">
        <f t="shared" si="2"/>
        <v>12</v>
      </c>
    </row>
    <row r="58" spans="1:6" x14ac:dyDescent="0.2">
      <c r="A58" s="102" t="s">
        <v>337</v>
      </c>
      <c r="B58" s="161">
        <v>18</v>
      </c>
      <c r="C58" s="70">
        <f t="shared" si="0"/>
        <v>1</v>
      </c>
      <c r="D58" s="161"/>
      <c r="E58" s="70"/>
      <c r="F58" s="71">
        <f t="shared" si="2"/>
        <v>18</v>
      </c>
    </row>
    <row r="59" spans="1:6" x14ac:dyDescent="0.2">
      <c r="A59" s="165"/>
      <c r="B59" s="161"/>
      <c r="C59" s="70"/>
      <c r="D59" s="161"/>
      <c r="E59" s="70"/>
      <c r="F59" s="71"/>
    </row>
    <row r="60" spans="1:6" ht="14.25" x14ac:dyDescent="0.2">
      <c r="A60" s="166" t="s">
        <v>444</v>
      </c>
      <c r="B60" s="161"/>
      <c r="C60" s="70"/>
      <c r="D60" s="161"/>
      <c r="E60" s="70"/>
      <c r="F60" s="71"/>
    </row>
    <row r="61" spans="1:6" x14ac:dyDescent="0.2">
      <c r="A61" s="167" t="s">
        <v>273</v>
      </c>
      <c r="B61" s="161">
        <v>17</v>
      </c>
      <c r="C61" s="70">
        <f t="shared" si="0"/>
        <v>1</v>
      </c>
      <c r="D61" s="161"/>
      <c r="E61" s="70"/>
      <c r="F61" s="71">
        <f t="shared" si="2"/>
        <v>17</v>
      </c>
    </row>
    <row r="62" spans="1:6" x14ac:dyDescent="0.2">
      <c r="A62" s="167" t="s">
        <v>274</v>
      </c>
      <c r="B62" s="161">
        <v>1391</v>
      </c>
      <c r="C62" s="70">
        <f t="shared" si="0"/>
        <v>0.98933143669985779</v>
      </c>
      <c r="D62" s="161">
        <v>15</v>
      </c>
      <c r="E62" s="70">
        <f t="shared" si="1"/>
        <v>1.0668563300142247E-2</v>
      </c>
      <c r="F62" s="71">
        <f t="shared" si="2"/>
        <v>1406</v>
      </c>
    </row>
    <row r="63" spans="1:6" x14ac:dyDescent="0.2">
      <c r="A63" s="165"/>
      <c r="B63" s="161"/>
      <c r="C63" s="70"/>
      <c r="D63" s="161"/>
      <c r="E63" s="70"/>
      <c r="F63" s="71"/>
    </row>
    <row r="64" spans="1:6" ht="14.25" x14ac:dyDescent="0.2">
      <c r="A64" s="166" t="s">
        <v>428</v>
      </c>
      <c r="B64" s="161"/>
      <c r="C64" s="70"/>
      <c r="D64" s="161"/>
      <c r="E64" s="70"/>
      <c r="F64" s="71"/>
    </row>
    <row r="65" spans="1:10" x14ac:dyDescent="0.2">
      <c r="A65" s="167" t="s">
        <v>460</v>
      </c>
      <c r="B65" s="161">
        <v>164</v>
      </c>
      <c r="C65" s="70">
        <f t="shared" si="0"/>
        <v>1</v>
      </c>
      <c r="D65" s="161"/>
      <c r="E65" s="70"/>
      <c r="F65" s="71">
        <f t="shared" si="2"/>
        <v>164</v>
      </c>
    </row>
    <row r="66" spans="1:10" x14ac:dyDescent="0.2">
      <c r="A66" s="167" t="s">
        <v>461</v>
      </c>
      <c r="B66" s="161">
        <v>143</v>
      </c>
      <c r="C66" s="70">
        <f>B66/F66</f>
        <v>0.97278911564625847</v>
      </c>
      <c r="D66" s="161">
        <v>4</v>
      </c>
      <c r="E66" s="70">
        <f>D66/F66</f>
        <v>2.7210884353741496E-2</v>
      </c>
      <c r="F66" s="71">
        <f>SUM(B66,D66)</f>
        <v>147</v>
      </c>
    </row>
    <row r="67" spans="1:10" x14ac:dyDescent="0.2">
      <c r="A67" s="195" t="s">
        <v>420</v>
      </c>
      <c r="B67" s="147">
        <f>SUM(B5:B66)</f>
        <v>16066</v>
      </c>
      <c r="C67" s="159">
        <f t="shared" si="0"/>
        <v>0.98667321746606895</v>
      </c>
      <c r="D67" s="147">
        <f>SUM(D5:D65)</f>
        <v>217</v>
      </c>
      <c r="E67" s="159">
        <f t="shared" si="1"/>
        <v>1.3326782533931094E-2</v>
      </c>
      <c r="F67" s="149">
        <f t="shared" si="2"/>
        <v>16283</v>
      </c>
    </row>
    <row r="68" spans="1:10" x14ac:dyDescent="0.2">
      <c r="A68" s="68"/>
      <c r="B68" s="69"/>
      <c r="C68" s="70"/>
      <c r="D68" s="69"/>
      <c r="E68" s="70"/>
      <c r="F68" s="71"/>
    </row>
    <row r="69" spans="1:10" ht="14.25" x14ac:dyDescent="0.2">
      <c r="A69" s="269" t="s">
        <v>212</v>
      </c>
      <c r="B69" s="269"/>
      <c r="C69" s="269"/>
      <c r="D69" s="269"/>
      <c r="E69" s="269"/>
      <c r="F69" s="269"/>
    </row>
    <row r="70" spans="1:10" ht="30.75" customHeight="1" x14ac:dyDescent="0.2">
      <c r="A70" s="257" t="s">
        <v>196</v>
      </c>
      <c r="B70" s="257"/>
      <c r="C70" s="257"/>
      <c r="D70" s="257"/>
      <c r="E70" s="257"/>
      <c r="F70" s="257"/>
      <c r="G70" s="257"/>
      <c r="H70" s="33"/>
      <c r="I70" s="33"/>
      <c r="J70" s="33"/>
    </row>
    <row r="71" spans="1:10" x14ac:dyDescent="0.2">
      <c r="A71" s="230" t="s">
        <v>427</v>
      </c>
      <c r="B71" s="230"/>
      <c r="C71" s="230"/>
      <c r="D71" s="230"/>
      <c r="E71" s="230"/>
      <c r="F71" s="230"/>
      <c r="G71" s="230"/>
      <c r="H71" s="230"/>
      <c r="I71" s="230"/>
      <c r="J71" s="230"/>
    </row>
    <row r="72" spans="1:10" ht="27" customHeight="1" x14ac:dyDescent="0.2">
      <c r="A72" s="257" t="s">
        <v>469</v>
      </c>
      <c r="B72" s="257"/>
      <c r="C72" s="257"/>
      <c r="D72" s="257"/>
      <c r="E72" s="257"/>
      <c r="F72" s="257"/>
      <c r="G72" s="257"/>
      <c r="H72" s="101"/>
      <c r="I72" s="101"/>
      <c r="J72" s="101"/>
    </row>
    <row r="73" spans="1:10" ht="25.5" customHeight="1" x14ac:dyDescent="0.2">
      <c r="A73" s="257" t="s">
        <v>468</v>
      </c>
      <c r="B73" s="257"/>
      <c r="C73" s="257"/>
      <c r="D73" s="257"/>
      <c r="E73" s="257"/>
      <c r="F73" s="257"/>
      <c r="G73" s="257"/>
    </row>
    <row r="75" spans="1:10" x14ac:dyDescent="0.2">
      <c r="A75" s="208" t="s">
        <v>482</v>
      </c>
    </row>
  </sheetData>
  <mergeCells count="9">
    <mergeCell ref="A71:J71"/>
    <mergeCell ref="A72:G72"/>
    <mergeCell ref="A73:G73"/>
    <mergeCell ref="A1:F1"/>
    <mergeCell ref="B2:C2"/>
    <mergeCell ref="D2:E2"/>
    <mergeCell ref="A69:F69"/>
    <mergeCell ref="A3:F3"/>
    <mergeCell ref="A70:G70"/>
  </mergeCells>
  <pageMargins left="0.7" right="0.7" top="0.75" bottom="0.75" header="0.3" footer="0.3"/>
  <pageSetup scale="9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6" zoomScaleNormal="100" workbookViewId="0">
      <selection activeCell="A38" sqref="A38"/>
    </sheetView>
  </sheetViews>
  <sheetFormatPr defaultRowHeight="12.75" x14ac:dyDescent="0.2"/>
  <cols>
    <col min="1" max="1" width="31.140625" style="29" customWidth="1"/>
    <col min="2" max="8" width="8.7109375" style="29" customWidth="1"/>
    <col min="9" max="16384" width="9.140625" style="29"/>
  </cols>
  <sheetData>
    <row r="1" spans="1:8" ht="17.25" customHeight="1" thickBot="1" x14ac:dyDescent="0.25">
      <c r="A1" s="268" t="s">
        <v>421</v>
      </c>
      <c r="B1" s="268"/>
      <c r="C1" s="268"/>
      <c r="D1" s="268"/>
      <c r="E1" s="268"/>
      <c r="F1" s="268"/>
      <c r="G1" s="268"/>
      <c r="H1" s="268"/>
    </row>
    <row r="2" spans="1:8" ht="24" customHeight="1" x14ac:dyDescent="0.2">
      <c r="A2" s="174" t="s">
        <v>117</v>
      </c>
      <c r="B2" s="271" t="s">
        <v>213</v>
      </c>
      <c r="C2" s="271"/>
      <c r="D2" s="271" t="s">
        <v>214</v>
      </c>
      <c r="E2" s="271"/>
      <c r="F2" s="271" t="s">
        <v>215</v>
      </c>
      <c r="G2" s="271"/>
      <c r="H2" s="175" t="s">
        <v>16</v>
      </c>
    </row>
    <row r="3" spans="1:8" ht="24" customHeight="1" x14ac:dyDescent="0.2">
      <c r="A3" s="176" t="s">
        <v>271</v>
      </c>
      <c r="B3" s="135"/>
      <c r="C3" s="135"/>
      <c r="D3" s="135"/>
      <c r="E3" s="135"/>
      <c r="F3" s="135"/>
      <c r="G3" s="135"/>
      <c r="H3" s="177"/>
    </row>
    <row r="4" spans="1:8" x14ac:dyDescent="0.2">
      <c r="A4" s="105" t="s">
        <v>43</v>
      </c>
      <c r="B4" s="103"/>
      <c r="C4" s="104"/>
      <c r="D4" s="103"/>
      <c r="E4" s="104"/>
      <c r="F4" s="103"/>
      <c r="G4" s="104"/>
      <c r="H4" s="103"/>
    </row>
    <row r="5" spans="1:8" x14ac:dyDescent="0.2">
      <c r="A5" s="102" t="s">
        <v>45</v>
      </c>
      <c r="B5" s="170">
        <v>37</v>
      </c>
      <c r="C5" s="171">
        <f>B5/H5</f>
        <v>0.42045454545454547</v>
      </c>
      <c r="D5" s="170">
        <v>51</v>
      </c>
      <c r="E5" s="171">
        <f>D5/H5</f>
        <v>0.57954545454545459</v>
      </c>
      <c r="F5" s="170"/>
      <c r="G5" s="171"/>
      <c r="H5" s="172">
        <f>SUM(B5,D5,F5)</f>
        <v>88</v>
      </c>
    </row>
    <row r="6" spans="1:8" ht="25.5" x14ac:dyDescent="0.2">
      <c r="A6" s="140" t="s">
        <v>176</v>
      </c>
      <c r="B6" s="173">
        <v>117</v>
      </c>
      <c r="C6" s="171">
        <f t="shared" ref="C6:C33" si="0">B6/H6</f>
        <v>0.62234042553191493</v>
      </c>
      <c r="D6" s="173">
        <v>68</v>
      </c>
      <c r="E6" s="171">
        <f t="shared" ref="E6:E33" si="1">D6/H6</f>
        <v>0.36170212765957449</v>
      </c>
      <c r="F6" s="173">
        <v>3</v>
      </c>
      <c r="G6" s="171">
        <f t="shared" ref="G6:G33" si="2">F6/H6</f>
        <v>1.5957446808510637E-2</v>
      </c>
      <c r="H6" s="172">
        <f t="shared" ref="H6:H33" si="3">SUM(B6,D6,F6)</f>
        <v>188</v>
      </c>
    </row>
    <row r="7" spans="1:8" ht="25.5" x14ac:dyDescent="0.2">
      <c r="A7" s="140" t="s">
        <v>177</v>
      </c>
      <c r="B7" s="173">
        <v>124</v>
      </c>
      <c r="C7" s="171">
        <f t="shared" si="0"/>
        <v>0.81578947368421051</v>
      </c>
      <c r="D7" s="173">
        <v>28</v>
      </c>
      <c r="E7" s="171">
        <f t="shared" si="1"/>
        <v>0.18421052631578946</v>
      </c>
      <c r="F7" s="173"/>
      <c r="G7" s="171"/>
      <c r="H7" s="172">
        <f t="shared" si="3"/>
        <v>152</v>
      </c>
    </row>
    <row r="8" spans="1:8" x14ac:dyDescent="0.2">
      <c r="A8" s="102" t="s">
        <v>148</v>
      </c>
      <c r="B8" s="173">
        <v>76</v>
      </c>
      <c r="C8" s="171">
        <f t="shared" si="0"/>
        <v>0.55072463768115942</v>
      </c>
      <c r="D8" s="173">
        <v>62</v>
      </c>
      <c r="E8" s="171">
        <f t="shared" si="1"/>
        <v>0.44927536231884058</v>
      </c>
      <c r="F8" s="173"/>
      <c r="G8" s="171"/>
      <c r="H8" s="172">
        <f t="shared" si="3"/>
        <v>138</v>
      </c>
    </row>
    <row r="9" spans="1:8" ht="25.5" x14ac:dyDescent="0.2">
      <c r="A9" s="140" t="s">
        <v>178</v>
      </c>
      <c r="B9" s="173">
        <v>213</v>
      </c>
      <c r="C9" s="171">
        <f t="shared" si="0"/>
        <v>0.46203904555314534</v>
      </c>
      <c r="D9" s="173">
        <v>245</v>
      </c>
      <c r="E9" s="171">
        <f t="shared" si="1"/>
        <v>0.53145336225596529</v>
      </c>
      <c r="F9" s="173">
        <v>3</v>
      </c>
      <c r="G9" s="171">
        <f t="shared" si="2"/>
        <v>6.5075921908893707E-3</v>
      </c>
      <c r="H9" s="172">
        <f t="shared" si="3"/>
        <v>461</v>
      </c>
    </row>
    <row r="10" spans="1:8" ht="25.5" x14ac:dyDescent="0.2">
      <c r="A10" s="140" t="s">
        <v>198</v>
      </c>
      <c r="B10" s="173">
        <v>214</v>
      </c>
      <c r="C10" s="171">
        <f t="shared" si="0"/>
        <v>0.72297297297297303</v>
      </c>
      <c r="D10" s="173">
        <v>75</v>
      </c>
      <c r="E10" s="171">
        <f t="shared" si="1"/>
        <v>0.2533783783783784</v>
      </c>
      <c r="F10" s="173">
        <v>7</v>
      </c>
      <c r="G10" s="171">
        <f t="shared" si="2"/>
        <v>2.364864864864865E-2</v>
      </c>
      <c r="H10" s="172">
        <f t="shared" si="3"/>
        <v>296</v>
      </c>
    </row>
    <row r="11" spans="1:8" ht="25.5" x14ac:dyDescent="0.2">
      <c r="A11" s="140" t="s">
        <v>187</v>
      </c>
      <c r="B11" s="173">
        <v>309</v>
      </c>
      <c r="C11" s="171">
        <f t="shared" si="0"/>
        <v>0.58633776091081591</v>
      </c>
      <c r="D11" s="173">
        <v>204</v>
      </c>
      <c r="E11" s="171">
        <f t="shared" si="1"/>
        <v>0.38709677419354838</v>
      </c>
      <c r="F11" s="173">
        <v>14</v>
      </c>
      <c r="G11" s="171">
        <f t="shared" si="2"/>
        <v>2.6565464895635674E-2</v>
      </c>
      <c r="H11" s="172">
        <f t="shared" si="3"/>
        <v>527</v>
      </c>
    </row>
    <row r="12" spans="1:8" x14ac:dyDescent="0.2">
      <c r="A12" s="102" t="s">
        <v>55</v>
      </c>
      <c r="B12" s="173">
        <v>19</v>
      </c>
      <c r="C12" s="171">
        <f t="shared" si="0"/>
        <v>0.296875</v>
      </c>
      <c r="D12" s="173">
        <v>45</v>
      </c>
      <c r="E12" s="171">
        <f t="shared" si="1"/>
        <v>0.703125</v>
      </c>
      <c r="F12" s="173"/>
      <c r="G12" s="171"/>
      <c r="H12" s="172">
        <f t="shared" si="3"/>
        <v>64</v>
      </c>
    </row>
    <row r="13" spans="1:8" x14ac:dyDescent="0.2">
      <c r="A13" s="102" t="s">
        <v>57</v>
      </c>
      <c r="B13" s="173">
        <v>79</v>
      </c>
      <c r="C13" s="171">
        <f t="shared" si="0"/>
        <v>0.49068322981366458</v>
      </c>
      <c r="D13" s="173">
        <v>81</v>
      </c>
      <c r="E13" s="171">
        <f t="shared" si="1"/>
        <v>0.50310559006211175</v>
      </c>
      <c r="F13" s="173">
        <v>1</v>
      </c>
      <c r="G13" s="171">
        <f t="shared" si="2"/>
        <v>6.2111801242236021E-3</v>
      </c>
      <c r="H13" s="172">
        <f t="shared" si="3"/>
        <v>161</v>
      </c>
    </row>
    <row r="14" spans="1:8" x14ac:dyDescent="0.2">
      <c r="A14" s="102" t="s">
        <v>49</v>
      </c>
      <c r="B14" s="173">
        <v>9</v>
      </c>
      <c r="C14" s="171">
        <f t="shared" si="0"/>
        <v>0.75</v>
      </c>
      <c r="D14" s="173">
        <v>3</v>
      </c>
      <c r="E14" s="171">
        <f t="shared" si="1"/>
        <v>0.25</v>
      </c>
      <c r="F14" s="173"/>
      <c r="G14" s="171"/>
      <c r="H14" s="172">
        <f t="shared" si="3"/>
        <v>12</v>
      </c>
    </row>
    <row r="15" spans="1:8" x14ac:dyDescent="0.2">
      <c r="A15" s="102" t="s">
        <v>166</v>
      </c>
      <c r="B15" s="173">
        <v>6</v>
      </c>
      <c r="C15" s="171">
        <f t="shared" si="0"/>
        <v>1</v>
      </c>
      <c r="D15" s="173"/>
      <c r="E15" s="171"/>
      <c r="F15" s="173"/>
      <c r="G15" s="171"/>
      <c r="H15" s="172">
        <f t="shared" si="3"/>
        <v>6</v>
      </c>
    </row>
    <row r="16" spans="1:8" x14ac:dyDescent="0.2">
      <c r="A16" s="102" t="s">
        <v>152</v>
      </c>
      <c r="B16" s="173">
        <v>111</v>
      </c>
      <c r="C16" s="171">
        <f t="shared" si="0"/>
        <v>0.76027397260273977</v>
      </c>
      <c r="D16" s="173">
        <v>34</v>
      </c>
      <c r="E16" s="171">
        <f t="shared" si="1"/>
        <v>0.23287671232876711</v>
      </c>
      <c r="F16" s="173">
        <v>1</v>
      </c>
      <c r="G16" s="171">
        <f t="shared" si="2"/>
        <v>6.8493150684931503E-3</v>
      </c>
      <c r="H16" s="172">
        <f t="shared" si="3"/>
        <v>146</v>
      </c>
    </row>
    <row r="17" spans="1:8" ht="25.5" x14ac:dyDescent="0.2">
      <c r="A17" s="140" t="s">
        <v>180</v>
      </c>
      <c r="B17" s="173">
        <v>142</v>
      </c>
      <c r="C17" s="171">
        <f t="shared" si="0"/>
        <v>0.48965517241379308</v>
      </c>
      <c r="D17" s="173">
        <v>138</v>
      </c>
      <c r="E17" s="171">
        <f t="shared" si="1"/>
        <v>0.47586206896551725</v>
      </c>
      <c r="F17" s="173">
        <v>10</v>
      </c>
      <c r="G17" s="171">
        <f t="shared" si="2"/>
        <v>3.4482758620689655E-2</v>
      </c>
      <c r="H17" s="172">
        <f t="shared" si="3"/>
        <v>290</v>
      </c>
    </row>
    <row r="18" spans="1:8" ht="25.5" x14ac:dyDescent="0.2">
      <c r="A18" s="140" t="s">
        <v>181</v>
      </c>
      <c r="B18" s="173">
        <v>80</v>
      </c>
      <c r="C18" s="171">
        <f t="shared" si="0"/>
        <v>0.48484848484848486</v>
      </c>
      <c r="D18" s="173">
        <v>82</v>
      </c>
      <c r="E18" s="171">
        <f t="shared" si="1"/>
        <v>0.49696969696969695</v>
      </c>
      <c r="F18" s="173">
        <v>3</v>
      </c>
      <c r="G18" s="171">
        <f t="shared" si="2"/>
        <v>1.8181818181818181E-2</v>
      </c>
      <c r="H18" s="172">
        <f t="shared" si="3"/>
        <v>165</v>
      </c>
    </row>
    <row r="19" spans="1:8" x14ac:dyDescent="0.2">
      <c r="A19" s="102" t="s">
        <v>155</v>
      </c>
      <c r="B19" s="173">
        <v>154</v>
      </c>
      <c r="C19" s="171">
        <f t="shared" si="0"/>
        <v>0.57462686567164178</v>
      </c>
      <c r="D19" s="173">
        <v>107</v>
      </c>
      <c r="E19" s="171">
        <f t="shared" si="1"/>
        <v>0.39925373134328357</v>
      </c>
      <c r="F19" s="173">
        <v>7</v>
      </c>
      <c r="G19" s="171">
        <f t="shared" si="2"/>
        <v>2.6119402985074626E-2</v>
      </c>
      <c r="H19" s="172">
        <f t="shared" si="3"/>
        <v>268</v>
      </c>
    </row>
    <row r="20" spans="1:8" x14ac:dyDescent="0.2">
      <c r="A20" s="102" t="s">
        <v>64</v>
      </c>
      <c r="B20" s="173">
        <v>244</v>
      </c>
      <c r="C20" s="171">
        <f t="shared" si="0"/>
        <v>0.48897795591182364</v>
      </c>
      <c r="D20" s="173">
        <v>251</v>
      </c>
      <c r="E20" s="171">
        <f t="shared" si="1"/>
        <v>0.50300601202404804</v>
      </c>
      <c r="F20" s="173">
        <v>4</v>
      </c>
      <c r="G20" s="171">
        <f t="shared" si="2"/>
        <v>8.0160320641282558E-3</v>
      </c>
      <c r="H20" s="172">
        <f t="shared" si="3"/>
        <v>499</v>
      </c>
    </row>
    <row r="21" spans="1:8" x14ac:dyDescent="0.2">
      <c r="A21" s="105" t="s">
        <v>173</v>
      </c>
      <c r="B21" s="173"/>
      <c r="C21" s="171"/>
      <c r="D21" s="173"/>
      <c r="E21" s="171"/>
      <c r="F21" s="173"/>
      <c r="G21" s="171"/>
      <c r="H21" s="172"/>
    </row>
    <row r="22" spans="1:8" x14ac:dyDescent="0.2">
      <c r="A22" s="102" t="s">
        <v>157</v>
      </c>
      <c r="B22" s="173">
        <v>35</v>
      </c>
      <c r="C22" s="171">
        <f t="shared" si="0"/>
        <v>0.85365853658536583</v>
      </c>
      <c r="D22" s="173">
        <v>6</v>
      </c>
      <c r="E22" s="171">
        <f t="shared" si="1"/>
        <v>0.14634146341463414</v>
      </c>
      <c r="F22" s="173"/>
      <c r="G22" s="171"/>
      <c r="H22" s="172">
        <f t="shared" si="3"/>
        <v>41</v>
      </c>
    </row>
    <row r="23" spans="1:8" x14ac:dyDescent="0.2">
      <c r="A23" s="105" t="s">
        <v>68</v>
      </c>
      <c r="B23" s="173"/>
      <c r="C23" s="171"/>
      <c r="D23" s="173"/>
      <c r="E23" s="171"/>
      <c r="F23" s="173"/>
      <c r="G23" s="171"/>
      <c r="H23" s="172"/>
    </row>
    <row r="24" spans="1:8" x14ac:dyDescent="0.2">
      <c r="A24" s="102" t="s">
        <v>84</v>
      </c>
      <c r="B24" s="173">
        <v>1</v>
      </c>
      <c r="C24" s="171">
        <f t="shared" si="0"/>
        <v>1</v>
      </c>
      <c r="D24" s="173"/>
      <c r="E24" s="171"/>
      <c r="F24" s="173"/>
      <c r="G24" s="171"/>
      <c r="H24" s="172">
        <f t="shared" si="3"/>
        <v>1</v>
      </c>
    </row>
    <row r="25" spans="1:8" x14ac:dyDescent="0.2">
      <c r="A25" s="102" t="s">
        <v>184</v>
      </c>
      <c r="B25" s="173">
        <v>5</v>
      </c>
      <c r="C25" s="171">
        <f t="shared" si="0"/>
        <v>0.29411764705882354</v>
      </c>
      <c r="D25" s="173">
        <v>12</v>
      </c>
      <c r="E25" s="171">
        <f t="shared" si="1"/>
        <v>0.70588235294117652</v>
      </c>
      <c r="F25" s="173"/>
      <c r="G25" s="171"/>
      <c r="H25" s="172">
        <f t="shared" si="3"/>
        <v>17</v>
      </c>
    </row>
    <row r="26" spans="1:8" x14ac:dyDescent="0.2">
      <c r="A26" s="102" t="s">
        <v>57</v>
      </c>
      <c r="B26" s="173">
        <v>1</v>
      </c>
      <c r="C26" s="171">
        <f t="shared" si="0"/>
        <v>1</v>
      </c>
      <c r="D26" s="173"/>
      <c r="E26" s="171"/>
      <c r="F26" s="173"/>
      <c r="G26" s="171"/>
      <c r="H26" s="172">
        <f t="shared" si="3"/>
        <v>1</v>
      </c>
    </row>
    <row r="27" spans="1:8" x14ac:dyDescent="0.2">
      <c r="A27" s="102" t="s">
        <v>95</v>
      </c>
      <c r="B27" s="173"/>
      <c r="C27" s="171"/>
      <c r="D27" s="173">
        <v>6</v>
      </c>
      <c r="E27" s="171">
        <f t="shared" si="1"/>
        <v>1</v>
      </c>
      <c r="F27" s="173"/>
      <c r="G27" s="171"/>
      <c r="H27" s="172">
        <f t="shared" si="3"/>
        <v>6</v>
      </c>
    </row>
    <row r="28" spans="1:8" x14ac:dyDescent="0.2">
      <c r="A28" s="102" t="s">
        <v>102</v>
      </c>
      <c r="B28" s="173">
        <v>1</v>
      </c>
      <c r="C28" s="171">
        <f t="shared" si="0"/>
        <v>1</v>
      </c>
      <c r="D28" s="173"/>
      <c r="E28" s="171"/>
      <c r="F28" s="173"/>
      <c r="G28" s="171"/>
      <c r="H28" s="172">
        <f t="shared" si="3"/>
        <v>1</v>
      </c>
    </row>
    <row r="29" spans="1:8" x14ac:dyDescent="0.2">
      <c r="A29" s="102"/>
      <c r="B29" s="173"/>
      <c r="C29" s="171"/>
      <c r="D29" s="173"/>
      <c r="E29" s="171"/>
      <c r="F29" s="173"/>
      <c r="G29" s="171"/>
      <c r="H29" s="172"/>
    </row>
    <row r="30" spans="1:8" ht="14.25" x14ac:dyDescent="0.2">
      <c r="A30" s="134" t="s">
        <v>272</v>
      </c>
      <c r="B30" s="178"/>
      <c r="C30" s="179"/>
      <c r="D30" s="178"/>
      <c r="E30" s="179"/>
      <c r="F30" s="178"/>
      <c r="G30" s="179"/>
      <c r="H30" s="180"/>
    </row>
    <row r="31" spans="1:8" x14ac:dyDescent="0.2">
      <c r="A31" s="167" t="s">
        <v>273</v>
      </c>
      <c r="B31" s="173">
        <v>1</v>
      </c>
      <c r="C31" s="171">
        <f t="shared" si="0"/>
        <v>0.5</v>
      </c>
      <c r="D31" s="173"/>
      <c r="E31" s="171"/>
      <c r="F31" s="173">
        <v>1</v>
      </c>
      <c r="G31" s="171">
        <f t="shared" si="2"/>
        <v>0.5</v>
      </c>
      <c r="H31" s="172">
        <f t="shared" si="3"/>
        <v>2</v>
      </c>
    </row>
    <row r="32" spans="1:8" x14ac:dyDescent="0.2">
      <c r="A32" s="102" t="s">
        <v>274</v>
      </c>
      <c r="B32" s="173">
        <v>82</v>
      </c>
      <c r="C32" s="171">
        <f t="shared" si="0"/>
        <v>0.7192982456140351</v>
      </c>
      <c r="D32" s="173">
        <v>32</v>
      </c>
      <c r="E32" s="171">
        <f t="shared" si="1"/>
        <v>0.2807017543859649</v>
      </c>
      <c r="F32" s="173"/>
      <c r="G32" s="171"/>
      <c r="H32" s="172">
        <f t="shared" si="3"/>
        <v>114</v>
      </c>
    </row>
    <row r="33" spans="1:8" x14ac:dyDescent="0.2">
      <c r="A33" s="133" t="s">
        <v>16</v>
      </c>
      <c r="B33" s="181">
        <f>SUM(B5:B32)</f>
        <v>2060</v>
      </c>
      <c r="C33" s="182">
        <f t="shared" si="0"/>
        <v>0.5653128430296378</v>
      </c>
      <c r="D33" s="183">
        <f>SUM(D5:D32)</f>
        <v>1530</v>
      </c>
      <c r="E33" s="182">
        <f t="shared" si="1"/>
        <v>0.41986827661909987</v>
      </c>
      <c r="F33" s="183">
        <f>SUM(F5:F32)</f>
        <v>54</v>
      </c>
      <c r="G33" s="182">
        <f t="shared" si="2"/>
        <v>1.4818880351262349E-2</v>
      </c>
      <c r="H33" s="184">
        <f t="shared" si="3"/>
        <v>3644</v>
      </c>
    </row>
    <row r="35" spans="1:8" ht="28.5" customHeight="1" x14ac:dyDescent="0.2">
      <c r="A35" s="243" t="s">
        <v>216</v>
      </c>
      <c r="B35" s="243"/>
      <c r="C35" s="243"/>
      <c r="D35" s="243"/>
      <c r="E35" s="243"/>
      <c r="F35" s="243"/>
      <c r="G35" s="243"/>
      <c r="H35" s="243"/>
    </row>
    <row r="36" spans="1:8" ht="25.5" customHeight="1" x14ac:dyDescent="0.2">
      <c r="A36" s="257" t="s">
        <v>445</v>
      </c>
      <c r="B36" s="257"/>
      <c r="C36" s="257"/>
      <c r="D36" s="257"/>
      <c r="E36" s="257"/>
      <c r="F36" s="257"/>
      <c r="G36" s="257"/>
      <c r="H36" s="257"/>
    </row>
    <row r="38" spans="1:8" x14ac:dyDescent="0.2">
      <c r="A38" s="208" t="s">
        <v>482</v>
      </c>
    </row>
  </sheetData>
  <mergeCells count="6">
    <mergeCell ref="A1:H1"/>
    <mergeCell ref="B2:C2"/>
    <mergeCell ref="D2:E2"/>
    <mergeCell ref="F2:G2"/>
    <mergeCell ref="A36:H36"/>
    <mergeCell ref="A35:H3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>
      <selection activeCell="A13" sqref="A13"/>
    </sheetView>
  </sheetViews>
  <sheetFormatPr defaultRowHeight="12.75" x14ac:dyDescent="0.2"/>
  <cols>
    <col min="1" max="1" width="22.42578125" customWidth="1"/>
    <col min="2" max="6" width="8.7109375" customWidth="1"/>
  </cols>
  <sheetData>
    <row r="1" spans="1:7" ht="44.25" customHeight="1" thickBot="1" x14ac:dyDescent="0.25">
      <c r="A1" s="272" t="s">
        <v>423</v>
      </c>
      <c r="B1" s="245"/>
      <c r="C1" s="245"/>
      <c r="D1" s="245"/>
      <c r="E1" s="245"/>
      <c r="F1" s="245"/>
      <c r="G1" s="59"/>
    </row>
    <row r="2" spans="1:7" ht="13.5" thickBot="1" x14ac:dyDescent="0.25">
      <c r="A2" s="185"/>
      <c r="B2" s="265" t="s">
        <v>192</v>
      </c>
      <c r="C2" s="265"/>
      <c r="D2" s="265"/>
      <c r="E2" s="265"/>
      <c r="F2" s="186"/>
      <c r="G2" s="59"/>
    </row>
    <row r="3" spans="1:7" ht="26.25" customHeight="1" x14ac:dyDescent="0.2">
      <c r="A3" s="190" t="s">
        <v>138</v>
      </c>
      <c r="B3" s="273" t="s">
        <v>209</v>
      </c>
      <c r="C3" s="273"/>
      <c r="D3" s="273" t="s">
        <v>210</v>
      </c>
      <c r="E3" s="273"/>
      <c r="F3" s="191" t="s">
        <v>16</v>
      </c>
      <c r="G3" s="59"/>
    </row>
    <row r="4" spans="1:7" x14ac:dyDescent="0.2">
      <c r="A4" s="187" t="s">
        <v>218</v>
      </c>
      <c r="B4" s="154">
        <v>346</v>
      </c>
      <c r="C4" s="70">
        <f t="shared" ref="C4:C9" si="0">B4/F4</f>
        <v>0.69199999999999995</v>
      </c>
      <c r="D4" s="188">
        <v>154</v>
      </c>
      <c r="E4" s="70">
        <f t="shared" ref="E4:E9" si="1">D4/F4</f>
        <v>0.308</v>
      </c>
      <c r="F4" s="56">
        <f>(B4+D4)</f>
        <v>500</v>
      </c>
      <c r="G4" s="60"/>
    </row>
    <row r="5" spans="1:7" x14ac:dyDescent="0.2">
      <c r="A5" s="187" t="s">
        <v>195</v>
      </c>
      <c r="B5" s="154">
        <v>216</v>
      </c>
      <c r="C5" s="70">
        <f t="shared" si="0"/>
        <v>0.63716814159292035</v>
      </c>
      <c r="D5" s="188">
        <v>123</v>
      </c>
      <c r="E5" s="70">
        <f t="shared" si="1"/>
        <v>0.36283185840707965</v>
      </c>
      <c r="F5" s="56">
        <f t="shared" ref="F5:F9" si="2">(B5+D5)</f>
        <v>339</v>
      </c>
      <c r="G5" s="60"/>
    </row>
    <row r="6" spans="1:7" x14ac:dyDescent="0.2">
      <c r="A6" s="187" t="s">
        <v>140</v>
      </c>
      <c r="B6" s="154">
        <v>156</v>
      </c>
      <c r="C6" s="70">
        <f t="shared" si="0"/>
        <v>0.63934426229508201</v>
      </c>
      <c r="D6" s="188">
        <v>88</v>
      </c>
      <c r="E6" s="70">
        <f t="shared" si="1"/>
        <v>0.36065573770491804</v>
      </c>
      <c r="F6" s="56">
        <f t="shared" si="2"/>
        <v>244</v>
      </c>
      <c r="G6" s="60"/>
    </row>
    <row r="7" spans="1:7" x14ac:dyDescent="0.2">
      <c r="A7" s="189" t="s">
        <v>141</v>
      </c>
      <c r="B7" s="154">
        <v>106</v>
      </c>
      <c r="C7" s="70">
        <f t="shared" si="0"/>
        <v>0.70666666666666667</v>
      </c>
      <c r="D7" s="188">
        <v>44</v>
      </c>
      <c r="E7" s="70">
        <f t="shared" si="1"/>
        <v>0.29333333333333333</v>
      </c>
      <c r="F7" s="56">
        <f t="shared" si="2"/>
        <v>150</v>
      </c>
      <c r="G7" s="60"/>
    </row>
    <row r="8" spans="1:7" x14ac:dyDescent="0.2">
      <c r="A8" s="189" t="s">
        <v>142</v>
      </c>
      <c r="B8" s="154">
        <v>118</v>
      </c>
      <c r="C8" s="70">
        <f t="shared" si="0"/>
        <v>0.76623376623376627</v>
      </c>
      <c r="D8" s="188">
        <v>36</v>
      </c>
      <c r="E8" s="70">
        <f t="shared" si="1"/>
        <v>0.23376623376623376</v>
      </c>
      <c r="F8" s="56">
        <f t="shared" si="2"/>
        <v>154</v>
      </c>
      <c r="G8" s="60"/>
    </row>
    <row r="9" spans="1:7" x14ac:dyDescent="0.2">
      <c r="A9" s="157" t="s">
        <v>16</v>
      </c>
      <c r="B9" s="158">
        <f>SUM(B4:B8)</f>
        <v>942</v>
      </c>
      <c r="C9" s="159">
        <f t="shared" si="0"/>
        <v>0.67916366258111027</v>
      </c>
      <c r="D9" s="158">
        <f>SUM(D4:D8)</f>
        <v>445</v>
      </c>
      <c r="E9" s="159">
        <f t="shared" si="1"/>
        <v>0.32083633741888967</v>
      </c>
      <c r="F9" s="158">
        <f t="shared" si="2"/>
        <v>1387</v>
      </c>
      <c r="G9" s="61"/>
    </row>
    <row r="10" spans="1:7" x14ac:dyDescent="0.2">
      <c r="A10" s="59"/>
      <c r="B10" s="59"/>
      <c r="C10" s="59"/>
      <c r="D10" s="59"/>
      <c r="E10" s="59"/>
      <c r="F10" s="62"/>
      <c r="G10" s="59"/>
    </row>
    <row r="11" spans="1:7" ht="14.25" x14ac:dyDescent="0.2">
      <c r="A11" s="249" t="s">
        <v>211</v>
      </c>
      <c r="B11" s="249"/>
      <c r="C11" s="249"/>
      <c r="D11" s="249"/>
      <c r="E11" s="260"/>
      <c r="F11" s="62"/>
      <c r="G11" s="59"/>
    </row>
    <row r="12" spans="1:7" x14ac:dyDescent="0.2">
      <c r="A12" s="249"/>
      <c r="B12" s="232"/>
      <c r="C12" s="232"/>
      <c r="D12" s="232"/>
      <c r="E12" s="267"/>
      <c r="F12" s="260"/>
      <c r="G12" s="260"/>
    </row>
    <row r="13" spans="1:7" x14ac:dyDescent="0.2">
      <c r="A13" s="208" t="s">
        <v>482</v>
      </c>
    </row>
  </sheetData>
  <mergeCells count="6">
    <mergeCell ref="A11:E11"/>
    <mergeCell ref="A12:G12"/>
    <mergeCell ref="A1:F1"/>
    <mergeCell ref="B2:E2"/>
    <mergeCell ref="B3:C3"/>
    <mergeCell ref="D3:E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>
      <selection activeCell="A13" sqref="A13"/>
    </sheetView>
  </sheetViews>
  <sheetFormatPr defaultRowHeight="12.75" x14ac:dyDescent="0.2"/>
  <cols>
    <col min="1" max="1" width="22.42578125" customWidth="1"/>
    <col min="2" max="6" width="8.7109375" customWidth="1"/>
  </cols>
  <sheetData>
    <row r="1" spans="1:7" ht="42.75" customHeight="1" thickBot="1" x14ac:dyDescent="0.25">
      <c r="A1" s="272" t="s">
        <v>424</v>
      </c>
      <c r="B1" s="245"/>
      <c r="C1" s="245"/>
      <c r="D1" s="245"/>
      <c r="E1" s="245"/>
      <c r="F1" s="245"/>
      <c r="G1" s="59"/>
    </row>
    <row r="2" spans="1:7" ht="13.5" thickBot="1" x14ac:dyDescent="0.25">
      <c r="A2" s="185"/>
      <c r="B2" s="265" t="s">
        <v>192</v>
      </c>
      <c r="C2" s="265"/>
      <c r="D2" s="265"/>
      <c r="E2" s="265"/>
      <c r="F2" s="186"/>
      <c r="G2" s="59"/>
    </row>
    <row r="3" spans="1:7" ht="25.5" customHeight="1" x14ac:dyDescent="0.2">
      <c r="A3" s="190" t="s">
        <v>138</v>
      </c>
      <c r="B3" s="273" t="s">
        <v>209</v>
      </c>
      <c r="C3" s="273"/>
      <c r="D3" s="273" t="s">
        <v>210</v>
      </c>
      <c r="E3" s="273"/>
      <c r="F3" s="192" t="s">
        <v>16</v>
      </c>
      <c r="G3" s="59"/>
    </row>
    <row r="4" spans="1:7" x14ac:dyDescent="0.2">
      <c r="A4" s="187" t="s">
        <v>218</v>
      </c>
      <c r="B4" s="154">
        <v>194</v>
      </c>
      <c r="C4" s="70">
        <f t="shared" ref="C4:C9" si="0">B4/F4</f>
        <v>0.65762711864406775</v>
      </c>
      <c r="D4" s="188">
        <v>101</v>
      </c>
      <c r="E4" s="70">
        <f t="shared" ref="E4:E9" si="1">D4/F4</f>
        <v>0.34237288135593219</v>
      </c>
      <c r="F4" s="56">
        <f>(B4+D4)</f>
        <v>295</v>
      </c>
      <c r="G4" s="60"/>
    </row>
    <row r="5" spans="1:7" x14ac:dyDescent="0.2">
      <c r="A5" s="187" t="s">
        <v>195</v>
      </c>
      <c r="B5" s="154">
        <v>119</v>
      </c>
      <c r="C5" s="70">
        <f t="shared" si="0"/>
        <v>0.61658031088082899</v>
      </c>
      <c r="D5" s="188">
        <v>74</v>
      </c>
      <c r="E5" s="70">
        <f t="shared" si="1"/>
        <v>0.38341968911917096</v>
      </c>
      <c r="F5" s="56">
        <f t="shared" ref="F5:F9" si="2">(B5+D5)</f>
        <v>193</v>
      </c>
      <c r="G5" s="60"/>
    </row>
    <row r="6" spans="1:7" x14ac:dyDescent="0.2">
      <c r="A6" s="187" t="s">
        <v>140</v>
      </c>
      <c r="B6" s="154">
        <v>86</v>
      </c>
      <c r="C6" s="70">
        <f t="shared" si="0"/>
        <v>0.58503401360544216</v>
      </c>
      <c r="D6" s="188">
        <v>61</v>
      </c>
      <c r="E6" s="70">
        <f t="shared" si="1"/>
        <v>0.41496598639455784</v>
      </c>
      <c r="F6" s="56">
        <f t="shared" si="2"/>
        <v>147</v>
      </c>
      <c r="G6" s="60"/>
    </row>
    <row r="7" spans="1:7" x14ac:dyDescent="0.2">
      <c r="A7" s="189" t="s">
        <v>141</v>
      </c>
      <c r="B7" s="154">
        <v>55</v>
      </c>
      <c r="C7" s="70">
        <f t="shared" si="0"/>
        <v>0.63218390804597702</v>
      </c>
      <c r="D7" s="188">
        <v>32</v>
      </c>
      <c r="E7" s="70">
        <f t="shared" si="1"/>
        <v>0.36781609195402298</v>
      </c>
      <c r="F7" s="56">
        <f t="shared" si="2"/>
        <v>87</v>
      </c>
      <c r="G7" s="60"/>
    </row>
    <row r="8" spans="1:7" x14ac:dyDescent="0.2">
      <c r="A8" s="189" t="s">
        <v>142</v>
      </c>
      <c r="B8" s="154">
        <v>50</v>
      </c>
      <c r="C8" s="70">
        <f t="shared" si="0"/>
        <v>0.64935064935064934</v>
      </c>
      <c r="D8" s="188">
        <v>27</v>
      </c>
      <c r="E8" s="70">
        <f t="shared" si="1"/>
        <v>0.35064935064935066</v>
      </c>
      <c r="F8" s="56">
        <f t="shared" si="2"/>
        <v>77</v>
      </c>
      <c r="G8" s="60"/>
    </row>
    <row r="9" spans="1:7" x14ac:dyDescent="0.2">
      <c r="A9" s="157" t="s">
        <v>16</v>
      </c>
      <c r="B9" s="158">
        <f>SUM(B4:B8)</f>
        <v>504</v>
      </c>
      <c r="C9" s="159">
        <f t="shared" si="0"/>
        <v>0.63078848560700873</v>
      </c>
      <c r="D9" s="158">
        <f>SUM(D4:D8)</f>
        <v>295</v>
      </c>
      <c r="E9" s="159">
        <f t="shared" si="1"/>
        <v>0.36921151439299121</v>
      </c>
      <c r="F9" s="158">
        <f t="shared" si="2"/>
        <v>799</v>
      </c>
      <c r="G9" s="61"/>
    </row>
    <row r="10" spans="1:7" x14ac:dyDescent="0.2">
      <c r="A10" s="59"/>
      <c r="B10" s="59"/>
      <c r="C10" s="59"/>
      <c r="D10" s="59"/>
      <c r="E10" s="59"/>
      <c r="F10" s="62"/>
      <c r="G10" s="59"/>
    </row>
    <row r="11" spans="1:7" ht="14.25" x14ac:dyDescent="0.2">
      <c r="A11" s="249" t="s">
        <v>211</v>
      </c>
      <c r="B11" s="249"/>
      <c r="C11" s="249"/>
      <c r="D11" s="249"/>
      <c r="E11" s="260"/>
      <c r="F11" s="62"/>
      <c r="G11" s="59"/>
    </row>
    <row r="13" spans="1:7" x14ac:dyDescent="0.2">
      <c r="A13" s="208" t="s">
        <v>482</v>
      </c>
    </row>
  </sheetData>
  <mergeCells count="5">
    <mergeCell ref="A11:E11"/>
    <mergeCell ref="A1:F1"/>
    <mergeCell ref="B2:E2"/>
    <mergeCell ref="B3:C3"/>
    <mergeCell ref="D3:E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>
      <selection activeCell="A12" sqref="A12"/>
    </sheetView>
  </sheetViews>
  <sheetFormatPr defaultRowHeight="12.75" x14ac:dyDescent="0.2"/>
  <cols>
    <col min="1" max="1" width="22.42578125" customWidth="1"/>
    <col min="2" max="8" width="8.7109375" customWidth="1"/>
  </cols>
  <sheetData>
    <row r="1" spans="1:8" ht="27" customHeight="1" thickBot="1" x14ac:dyDescent="0.25">
      <c r="A1" s="272" t="s">
        <v>446</v>
      </c>
      <c r="B1" s="274"/>
      <c r="C1" s="274"/>
      <c r="D1" s="274"/>
      <c r="E1" s="274"/>
      <c r="F1" s="274"/>
      <c r="G1" s="274"/>
      <c r="H1" s="274"/>
    </row>
    <row r="2" spans="1:8" ht="27.75" customHeight="1" x14ac:dyDescent="0.2">
      <c r="A2" s="174" t="s">
        <v>138</v>
      </c>
      <c r="B2" s="271" t="s">
        <v>213</v>
      </c>
      <c r="C2" s="271"/>
      <c r="D2" s="271" t="s">
        <v>214</v>
      </c>
      <c r="E2" s="271"/>
      <c r="F2" s="271" t="s">
        <v>215</v>
      </c>
      <c r="G2" s="271"/>
      <c r="H2" s="193" t="s">
        <v>16</v>
      </c>
    </row>
    <row r="3" spans="1:8" x14ac:dyDescent="0.2">
      <c r="A3" s="187" t="s">
        <v>425</v>
      </c>
      <c r="B3" s="154">
        <v>62</v>
      </c>
      <c r="C3" s="70">
        <f t="shared" ref="C3:C8" si="0">B3/H3</f>
        <v>0.6966292134831461</v>
      </c>
      <c r="D3" s="153">
        <v>26</v>
      </c>
      <c r="E3" s="70">
        <f t="shared" ref="E3:E8" si="1">D3/H3</f>
        <v>0.29213483146067415</v>
      </c>
      <c r="F3" s="154">
        <v>1</v>
      </c>
      <c r="G3" s="70">
        <f>F3/H3</f>
        <v>1.1235955056179775E-2</v>
      </c>
      <c r="H3" s="56">
        <f>(B3+D3+F3)</f>
        <v>89</v>
      </c>
    </row>
    <row r="4" spans="1:8" x14ac:dyDescent="0.2">
      <c r="A4" s="187" t="s">
        <v>195</v>
      </c>
      <c r="B4" s="154">
        <v>29</v>
      </c>
      <c r="C4" s="70">
        <f t="shared" si="0"/>
        <v>0.61702127659574468</v>
      </c>
      <c r="D4" s="153">
        <v>17</v>
      </c>
      <c r="E4" s="70">
        <f t="shared" si="1"/>
        <v>0.36170212765957449</v>
      </c>
      <c r="F4" s="154">
        <v>1</v>
      </c>
      <c r="G4" s="70">
        <f>F4/H4</f>
        <v>2.1276595744680851E-2</v>
      </c>
      <c r="H4" s="56">
        <f>(B4+D4+F4)</f>
        <v>47</v>
      </c>
    </row>
    <row r="5" spans="1:8" x14ac:dyDescent="0.2">
      <c r="A5" s="187" t="s">
        <v>140</v>
      </c>
      <c r="B5" s="154">
        <v>15</v>
      </c>
      <c r="C5" s="70">
        <f t="shared" si="0"/>
        <v>0.75</v>
      </c>
      <c r="D5" s="153">
        <v>5</v>
      </c>
      <c r="E5" s="70">
        <f t="shared" si="1"/>
        <v>0.25</v>
      </c>
      <c r="F5" s="154"/>
      <c r="G5" s="70"/>
      <c r="H5" s="56">
        <f>(B5+D5+F5)</f>
        <v>20</v>
      </c>
    </row>
    <row r="6" spans="1:8" x14ac:dyDescent="0.2">
      <c r="A6" s="189" t="s">
        <v>141</v>
      </c>
      <c r="B6" s="154">
        <v>6</v>
      </c>
      <c r="C6" s="70">
        <f t="shared" si="0"/>
        <v>0.66666666666666663</v>
      </c>
      <c r="D6" s="153">
        <v>3</v>
      </c>
      <c r="E6" s="70">
        <f t="shared" si="1"/>
        <v>0.33333333333333331</v>
      </c>
      <c r="F6" s="154"/>
      <c r="G6" s="70"/>
      <c r="H6" s="56">
        <f>(B6+D6+F6)</f>
        <v>9</v>
      </c>
    </row>
    <row r="7" spans="1:8" x14ac:dyDescent="0.2">
      <c r="A7" s="189" t="s">
        <v>142</v>
      </c>
      <c r="B7" s="154">
        <v>6</v>
      </c>
      <c r="C7" s="70">
        <f t="shared" si="0"/>
        <v>1</v>
      </c>
      <c r="D7" s="153"/>
      <c r="E7" s="70"/>
      <c r="F7" s="154"/>
      <c r="G7" s="70"/>
      <c r="H7" s="56">
        <f>(B7+D7+F7)</f>
        <v>6</v>
      </c>
    </row>
    <row r="8" spans="1:8" x14ac:dyDescent="0.2">
      <c r="A8" s="157" t="s">
        <v>16</v>
      </c>
      <c r="B8" s="158">
        <f>SUM(B3:B7)</f>
        <v>118</v>
      </c>
      <c r="C8" s="159">
        <f t="shared" si="0"/>
        <v>0.6900584795321637</v>
      </c>
      <c r="D8" s="158">
        <f>SUM(D3:D7)</f>
        <v>51</v>
      </c>
      <c r="E8" s="159">
        <f t="shared" si="1"/>
        <v>0.2982456140350877</v>
      </c>
      <c r="F8" s="158">
        <f>SUM(F3:F7)</f>
        <v>2</v>
      </c>
      <c r="G8" s="159">
        <f t="shared" ref="G8" si="2">F8/H8</f>
        <v>1.1695906432748537E-2</v>
      </c>
      <c r="H8" s="158">
        <f>SUM(H3:H7)</f>
        <v>171</v>
      </c>
    </row>
    <row r="9" spans="1:8" x14ac:dyDescent="0.2">
      <c r="A9" s="232"/>
      <c r="B9" s="232"/>
      <c r="C9" s="232"/>
      <c r="D9" s="232"/>
      <c r="E9" s="267"/>
      <c r="F9" s="63"/>
      <c r="G9" s="63"/>
      <c r="H9" s="58"/>
    </row>
    <row r="10" spans="1:8" ht="28.5" customHeight="1" x14ac:dyDescent="0.2">
      <c r="A10" s="243" t="s">
        <v>216</v>
      </c>
      <c r="B10" s="243"/>
      <c r="C10" s="243"/>
      <c r="D10" s="243"/>
      <c r="E10" s="243"/>
      <c r="F10" s="243"/>
      <c r="G10" s="243"/>
      <c r="H10" s="243"/>
    </row>
    <row r="12" spans="1:8" x14ac:dyDescent="0.2">
      <c r="A12" s="208" t="s">
        <v>482</v>
      </c>
    </row>
  </sheetData>
  <mergeCells count="6">
    <mergeCell ref="A10:H10"/>
    <mergeCell ref="A1:H1"/>
    <mergeCell ref="B2:C2"/>
    <mergeCell ref="D2:E2"/>
    <mergeCell ref="F2:G2"/>
    <mergeCell ref="A9:E9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Normal="100" workbookViewId="0">
      <selection activeCell="D25" sqref="D25"/>
    </sheetView>
  </sheetViews>
  <sheetFormatPr defaultRowHeight="12.75" x14ac:dyDescent="0.2"/>
  <cols>
    <col min="1" max="1" width="22.42578125" customWidth="1"/>
    <col min="2" max="8" width="8.7109375" customWidth="1"/>
  </cols>
  <sheetData>
    <row r="1" spans="1:8" ht="30" customHeight="1" thickBot="1" x14ac:dyDescent="0.25">
      <c r="A1" s="272" t="s">
        <v>447</v>
      </c>
      <c r="B1" s="274"/>
      <c r="C1" s="274"/>
      <c r="D1" s="274"/>
      <c r="E1" s="274"/>
      <c r="F1" s="274"/>
      <c r="G1" s="274"/>
      <c r="H1" s="274"/>
    </row>
    <row r="2" spans="1:8" ht="27.75" customHeight="1" x14ac:dyDescent="0.2">
      <c r="A2" s="174" t="s">
        <v>138</v>
      </c>
      <c r="B2" s="271" t="s">
        <v>213</v>
      </c>
      <c r="C2" s="271"/>
      <c r="D2" s="271" t="s">
        <v>214</v>
      </c>
      <c r="E2" s="271"/>
      <c r="F2" s="271" t="s">
        <v>215</v>
      </c>
      <c r="G2" s="271"/>
      <c r="H2" s="194" t="s">
        <v>16</v>
      </c>
    </row>
    <row r="3" spans="1:8" x14ac:dyDescent="0.2">
      <c r="A3" s="187" t="s">
        <v>425</v>
      </c>
      <c r="B3" s="154">
        <v>37</v>
      </c>
      <c r="C3" s="70">
        <f t="shared" ref="C3:C8" si="0">B3/H3</f>
        <v>0.75510204081632648</v>
      </c>
      <c r="D3" s="153">
        <v>7</v>
      </c>
      <c r="E3" s="70">
        <f t="shared" ref="E3:E8" si="1">D3/H3</f>
        <v>0.14285714285714285</v>
      </c>
      <c r="F3" s="154">
        <v>5</v>
      </c>
      <c r="G3" s="70">
        <f t="shared" ref="G3:G8" si="2">F3/H3</f>
        <v>0.10204081632653061</v>
      </c>
      <c r="H3" s="56">
        <f>(B3+D3+F3)</f>
        <v>49</v>
      </c>
    </row>
    <row r="4" spans="1:8" x14ac:dyDescent="0.2">
      <c r="A4" s="187" t="s">
        <v>217</v>
      </c>
      <c r="B4" s="154">
        <v>14</v>
      </c>
      <c r="C4" s="70">
        <f t="shared" si="0"/>
        <v>0.66666666666666663</v>
      </c>
      <c r="D4" s="153">
        <v>5</v>
      </c>
      <c r="E4" s="70">
        <f t="shared" si="1"/>
        <v>0.23809523809523808</v>
      </c>
      <c r="F4" s="154">
        <v>2</v>
      </c>
      <c r="G4" s="70">
        <f t="shared" si="2"/>
        <v>9.5238095238095233E-2</v>
      </c>
      <c r="H4" s="56">
        <f>(B4+D4+F4)</f>
        <v>21</v>
      </c>
    </row>
    <row r="5" spans="1:8" x14ac:dyDescent="0.2">
      <c r="A5" s="187" t="s">
        <v>140</v>
      </c>
      <c r="B5" s="154">
        <v>6</v>
      </c>
      <c r="C5" s="70">
        <f t="shared" si="0"/>
        <v>0.8571428571428571</v>
      </c>
      <c r="D5" s="153">
        <v>1</v>
      </c>
      <c r="E5" s="70">
        <f t="shared" si="1"/>
        <v>0.14285714285714285</v>
      </c>
      <c r="F5" s="154"/>
      <c r="G5" s="70"/>
      <c r="H5" s="56">
        <f>(B5+D5+F5)</f>
        <v>7</v>
      </c>
    </row>
    <row r="6" spans="1:8" x14ac:dyDescent="0.2">
      <c r="A6" s="189" t="s">
        <v>141</v>
      </c>
      <c r="B6" s="154">
        <v>7</v>
      </c>
      <c r="C6" s="70">
        <f t="shared" si="0"/>
        <v>1</v>
      </c>
      <c r="D6" s="153"/>
      <c r="E6" s="70"/>
      <c r="F6" s="154"/>
      <c r="G6" s="70"/>
      <c r="H6" s="56">
        <f>(B6+D6+F6)</f>
        <v>7</v>
      </c>
    </row>
    <row r="7" spans="1:8" x14ac:dyDescent="0.2">
      <c r="A7" s="189" t="s">
        <v>142</v>
      </c>
      <c r="B7" s="154">
        <v>2</v>
      </c>
      <c r="C7" s="70">
        <f t="shared" si="0"/>
        <v>1</v>
      </c>
      <c r="D7" s="153"/>
      <c r="E7" s="70"/>
      <c r="F7" s="154"/>
      <c r="G7" s="70"/>
      <c r="H7" s="56">
        <f>(B7+D7+F7)</f>
        <v>2</v>
      </c>
    </row>
    <row r="8" spans="1:8" x14ac:dyDescent="0.2">
      <c r="A8" s="157" t="s">
        <v>16</v>
      </c>
      <c r="B8" s="158">
        <f>SUM(B3:B7)</f>
        <v>66</v>
      </c>
      <c r="C8" s="159">
        <f t="shared" si="0"/>
        <v>0.76744186046511631</v>
      </c>
      <c r="D8" s="158">
        <f>SUM(D3:D7)</f>
        <v>13</v>
      </c>
      <c r="E8" s="159">
        <f t="shared" si="1"/>
        <v>0.15116279069767441</v>
      </c>
      <c r="F8" s="158">
        <f>SUM(F3:F7)</f>
        <v>7</v>
      </c>
      <c r="G8" s="159">
        <f t="shared" si="2"/>
        <v>8.1395348837209308E-2</v>
      </c>
      <c r="H8" s="158">
        <f>SUM(H3:H7)</f>
        <v>86</v>
      </c>
    </row>
    <row r="9" spans="1:8" x14ac:dyDescent="0.2">
      <c r="A9" s="232"/>
      <c r="B9" s="232"/>
      <c r="C9" s="232"/>
      <c r="D9" s="232"/>
      <c r="E9" s="267"/>
      <c r="F9" s="63"/>
      <c r="G9" s="63"/>
      <c r="H9" s="58"/>
    </row>
    <row r="10" spans="1:8" ht="30.75" customHeight="1" x14ac:dyDescent="0.2">
      <c r="A10" s="243" t="s">
        <v>216</v>
      </c>
      <c r="B10" s="243"/>
      <c r="C10" s="243"/>
      <c r="D10" s="243"/>
      <c r="E10" s="243"/>
      <c r="F10" s="243"/>
      <c r="G10" s="243"/>
      <c r="H10" s="243"/>
    </row>
    <row r="12" spans="1:8" x14ac:dyDescent="0.2">
      <c r="A12" s="208" t="s">
        <v>482</v>
      </c>
    </row>
  </sheetData>
  <mergeCells count="6">
    <mergeCell ref="A10:H10"/>
    <mergeCell ref="A1:H1"/>
    <mergeCell ref="B2:C2"/>
    <mergeCell ref="D2:E2"/>
    <mergeCell ref="F2:G2"/>
    <mergeCell ref="A9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view="pageLayout" zoomScaleNormal="100" workbookViewId="0">
      <selection activeCell="A17" sqref="A17"/>
    </sheetView>
  </sheetViews>
  <sheetFormatPr defaultRowHeight="12.75" x14ac:dyDescent="0.2"/>
  <cols>
    <col min="1" max="1" width="21.42578125" style="1" customWidth="1"/>
    <col min="2" max="2" width="14.7109375" style="1" customWidth="1"/>
    <col min="3" max="3" width="14.28515625" style="1" customWidth="1"/>
    <col min="4" max="4" width="14.5703125" style="1" customWidth="1"/>
    <col min="5" max="5" width="14" style="1" customWidth="1"/>
    <col min="6" max="6" width="10.7109375" style="1" customWidth="1"/>
    <col min="7" max="16384" width="9.140625" style="1"/>
  </cols>
  <sheetData>
    <row r="1" spans="1:6" ht="19.5" customHeight="1" x14ac:dyDescent="0.2">
      <c r="A1" s="213" t="s">
        <v>219</v>
      </c>
      <c r="B1" s="214"/>
      <c r="C1" s="214"/>
      <c r="D1" s="215"/>
      <c r="E1" s="215"/>
      <c r="F1" s="215"/>
    </row>
    <row r="3" spans="1:6" x14ac:dyDescent="0.2">
      <c r="A3" s="216" t="s">
        <v>2</v>
      </c>
      <c r="B3" s="222" t="s">
        <v>17</v>
      </c>
      <c r="C3" s="222"/>
      <c r="D3" s="222"/>
      <c r="E3" s="222"/>
      <c r="F3" s="219" t="s">
        <v>449</v>
      </c>
    </row>
    <row r="4" spans="1:6" x14ac:dyDescent="0.2">
      <c r="A4" s="217"/>
      <c r="B4" s="10" t="s">
        <v>18</v>
      </c>
      <c r="C4" s="10" t="s">
        <v>19</v>
      </c>
      <c r="D4" s="10" t="s">
        <v>20</v>
      </c>
      <c r="E4" s="10" t="s">
        <v>21</v>
      </c>
      <c r="F4" s="220"/>
    </row>
    <row r="5" spans="1:6" ht="21.75" customHeight="1" thickBot="1" x14ac:dyDescent="0.25">
      <c r="A5" s="218"/>
      <c r="B5" s="11" t="s">
        <v>3</v>
      </c>
      <c r="C5" s="11" t="s">
        <v>3</v>
      </c>
      <c r="D5" s="11" t="s">
        <v>3</v>
      </c>
      <c r="E5" s="11" t="s">
        <v>3</v>
      </c>
      <c r="F5" s="221"/>
    </row>
    <row r="6" spans="1:6" x14ac:dyDescent="0.2">
      <c r="A6" s="6" t="s">
        <v>0</v>
      </c>
      <c r="B6" s="12" t="s">
        <v>284</v>
      </c>
      <c r="C6" s="12" t="s">
        <v>285</v>
      </c>
      <c r="D6" s="12" t="s">
        <v>286</v>
      </c>
      <c r="E6" s="12" t="s">
        <v>287</v>
      </c>
      <c r="F6" s="80" t="s">
        <v>448</v>
      </c>
    </row>
    <row r="7" spans="1:6" x14ac:dyDescent="0.2">
      <c r="A7" s="4" t="s">
        <v>22</v>
      </c>
      <c r="B7" s="13" t="s">
        <v>288</v>
      </c>
      <c r="C7" s="13" t="s">
        <v>289</v>
      </c>
      <c r="D7" s="13" t="s">
        <v>290</v>
      </c>
      <c r="E7" s="13" t="s">
        <v>291</v>
      </c>
      <c r="F7" s="81" t="s">
        <v>450</v>
      </c>
    </row>
    <row r="8" spans="1:6" x14ac:dyDescent="0.2">
      <c r="A8" s="4" t="s">
        <v>23</v>
      </c>
      <c r="B8" s="13" t="s">
        <v>292</v>
      </c>
      <c r="C8" s="13" t="s">
        <v>293</v>
      </c>
      <c r="D8" s="13" t="s">
        <v>294</v>
      </c>
      <c r="E8" s="13" t="s">
        <v>28</v>
      </c>
      <c r="F8" s="81" t="s">
        <v>451</v>
      </c>
    </row>
    <row r="9" spans="1:6" ht="13.5" thickBot="1" x14ac:dyDescent="0.25">
      <c r="A9" s="14" t="s">
        <v>24</v>
      </c>
      <c r="B9" s="15" t="s">
        <v>298</v>
      </c>
      <c r="C9" s="15" t="s">
        <v>295</v>
      </c>
      <c r="D9" s="15" t="s">
        <v>296</v>
      </c>
      <c r="E9" s="13" t="s">
        <v>297</v>
      </c>
      <c r="F9" s="82" t="s">
        <v>452</v>
      </c>
    </row>
    <row r="10" spans="1:6" x14ac:dyDescent="0.2">
      <c r="A10" s="16" t="s">
        <v>16</v>
      </c>
      <c r="B10" s="17" t="s">
        <v>299</v>
      </c>
      <c r="C10" s="17" t="s">
        <v>300</v>
      </c>
      <c r="D10" s="17" t="s">
        <v>301</v>
      </c>
      <c r="E10" s="17" t="s">
        <v>302</v>
      </c>
      <c r="F10" s="83">
        <v>3854</v>
      </c>
    </row>
    <row r="11" spans="1:6" x14ac:dyDescent="0.2">
      <c r="A11" s="18"/>
      <c r="B11" s="18"/>
      <c r="C11" s="18"/>
      <c r="D11" s="18"/>
      <c r="E11" s="18"/>
      <c r="F11" s="18"/>
    </row>
    <row r="13" spans="1:6" ht="27" customHeight="1" x14ac:dyDescent="0.2">
      <c r="A13" s="209" t="s">
        <v>25</v>
      </c>
      <c r="B13" s="210"/>
      <c r="C13" s="210"/>
      <c r="D13" s="210"/>
      <c r="E13" s="210"/>
      <c r="F13" s="210"/>
    </row>
    <row r="14" spans="1:6" ht="28.5" customHeight="1" x14ac:dyDescent="0.2">
      <c r="A14" s="209" t="s">
        <v>26</v>
      </c>
      <c r="B14" s="210"/>
      <c r="C14" s="210"/>
      <c r="D14" s="210"/>
      <c r="E14" s="210"/>
    </row>
    <row r="15" spans="1:6" ht="24.75" customHeight="1" x14ac:dyDescent="0.2">
      <c r="A15" s="211" t="s">
        <v>27</v>
      </c>
      <c r="B15" s="212"/>
      <c r="C15" s="212"/>
      <c r="D15" s="212"/>
      <c r="E15" s="212"/>
    </row>
    <row r="17" spans="1:1" x14ac:dyDescent="0.2">
      <c r="A17" s="208" t="s">
        <v>482</v>
      </c>
    </row>
  </sheetData>
  <mergeCells count="7">
    <mergeCell ref="A14:E14"/>
    <mergeCell ref="A15:E15"/>
    <mergeCell ref="A1:F1"/>
    <mergeCell ref="A3:A5"/>
    <mergeCell ref="F3:F5"/>
    <mergeCell ref="A13:F13"/>
    <mergeCell ref="B3:E3"/>
  </mergeCells>
  <phoneticPr fontId="3" type="noConversion"/>
  <pageMargins left="0.75" right="0.75" top="1" bottom="1" header="0.5" footer="0.5"/>
  <pageSetup scale="90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"/>
  <sheetViews>
    <sheetView topLeftCell="B82" zoomScaleNormal="100" workbookViewId="0">
      <selection activeCell="B148" sqref="B148"/>
    </sheetView>
  </sheetViews>
  <sheetFormatPr defaultRowHeight="12.75" x14ac:dyDescent="0.2"/>
  <cols>
    <col min="1" max="1" width="29" hidden="1" customWidth="1"/>
    <col min="2" max="2" width="36.42578125" customWidth="1"/>
    <col min="3" max="3" width="13.5703125" customWidth="1"/>
    <col min="4" max="4" width="9.42578125" bestFit="1" customWidth="1"/>
    <col min="5" max="5" width="10.140625" bestFit="1" customWidth="1"/>
    <col min="6" max="11" width="9.42578125" bestFit="1" customWidth="1"/>
  </cols>
  <sheetData>
    <row r="1" spans="1:14" s="22" customFormat="1" ht="31.5" customHeight="1" thickBot="1" x14ac:dyDescent="0.25">
      <c r="A1" s="225" t="s">
        <v>426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1"/>
      <c r="M1" s="21"/>
      <c r="N1" s="21"/>
    </row>
    <row r="2" spans="1:14" s="22" customFormat="1" ht="19.5" customHeight="1" x14ac:dyDescent="0.2">
      <c r="A2" s="23" t="s">
        <v>29</v>
      </c>
      <c r="B2" s="228" t="s">
        <v>29</v>
      </c>
      <c r="C2" s="228"/>
      <c r="D2" s="228"/>
      <c r="E2" s="228"/>
      <c r="F2" s="228"/>
      <c r="G2" s="226" t="s">
        <v>30</v>
      </c>
      <c r="H2" s="226"/>
      <c r="I2" s="226"/>
      <c r="J2" s="226"/>
      <c r="K2" s="226"/>
      <c r="L2" s="21"/>
      <c r="M2" s="21"/>
      <c r="N2" s="21"/>
    </row>
    <row r="4" spans="1:14" s="24" customFormat="1" ht="38.25" customHeight="1" x14ac:dyDescent="0.2">
      <c r="A4" s="24" t="s">
        <v>31</v>
      </c>
      <c r="B4" s="106" t="s">
        <v>32</v>
      </c>
      <c r="C4" s="107" t="s">
        <v>33</v>
      </c>
      <c r="D4" s="107" t="s">
        <v>34</v>
      </c>
      <c r="E4" s="107" t="s">
        <v>35</v>
      </c>
      <c r="F4" s="108" t="s">
        <v>36</v>
      </c>
      <c r="G4" s="108" t="s">
        <v>37</v>
      </c>
      <c r="H4" s="108" t="s">
        <v>38</v>
      </c>
      <c r="I4" s="108" t="s">
        <v>39</v>
      </c>
      <c r="J4" s="108" t="s">
        <v>40</v>
      </c>
      <c r="K4" s="108" t="s">
        <v>41</v>
      </c>
    </row>
    <row r="5" spans="1:14" s="24" customFormat="1" ht="18" customHeight="1" x14ac:dyDescent="0.2">
      <c r="B5" s="74" t="s">
        <v>271</v>
      </c>
      <c r="C5" s="75"/>
      <c r="D5" s="75"/>
      <c r="E5" s="75"/>
      <c r="F5" s="76"/>
      <c r="G5" s="76"/>
      <c r="H5" s="76"/>
      <c r="I5" s="76"/>
      <c r="J5" s="76"/>
      <c r="K5" s="76"/>
    </row>
    <row r="6" spans="1:14" ht="12.75" customHeight="1" x14ac:dyDescent="0.2">
      <c r="A6" t="s">
        <v>42</v>
      </c>
      <c r="B6" s="45" t="s">
        <v>43</v>
      </c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4" x14ac:dyDescent="0.2">
      <c r="A7" t="s">
        <v>44</v>
      </c>
      <c r="B7" s="29" t="s">
        <v>45</v>
      </c>
      <c r="C7" s="72" t="s">
        <v>253</v>
      </c>
      <c r="D7" s="36">
        <v>301</v>
      </c>
      <c r="E7" s="36">
        <v>80426</v>
      </c>
      <c r="F7" s="33">
        <v>3.7</v>
      </c>
      <c r="G7" s="33">
        <v>0</v>
      </c>
      <c r="H7" s="33">
        <v>1.2</v>
      </c>
      <c r="I7" s="33">
        <v>2.8</v>
      </c>
      <c r="J7" s="33">
        <v>5.8</v>
      </c>
      <c r="K7" s="33">
        <v>8.4</v>
      </c>
      <c r="L7" s="29"/>
    </row>
    <row r="8" spans="1:14" ht="25.5" x14ac:dyDescent="0.2">
      <c r="A8" t="s">
        <v>50</v>
      </c>
      <c r="B8" s="44" t="s">
        <v>176</v>
      </c>
      <c r="C8" s="72" t="s">
        <v>220</v>
      </c>
      <c r="D8" s="36">
        <v>703</v>
      </c>
      <c r="E8" s="36">
        <v>563577</v>
      </c>
      <c r="F8" s="33">
        <v>1.2</v>
      </c>
      <c r="G8" s="33">
        <v>0</v>
      </c>
      <c r="H8" s="33">
        <v>0.4</v>
      </c>
      <c r="I8" s="33">
        <v>1.1000000000000001</v>
      </c>
      <c r="J8" s="33">
        <v>1.8</v>
      </c>
      <c r="K8" s="33">
        <v>2.9</v>
      </c>
      <c r="L8" s="29"/>
    </row>
    <row r="9" spans="1:14" ht="25.5" x14ac:dyDescent="0.2">
      <c r="A9" t="s">
        <v>50</v>
      </c>
      <c r="B9" s="44" t="s">
        <v>177</v>
      </c>
      <c r="C9" s="72" t="s">
        <v>221</v>
      </c>
      <c r="D9" s="36">
        <v>769</v>
      </c>
      <c r="E9" s="36">
        <v>675620</v>
      </c>
      <c r="F9" s="33">
        <v>1.1000000000000001</v>
      </c>
      <c r="G9" s="33">
        <v>0</v>
      </c>
      <c r="H9" s="33">
        <v>0</v>
      </c>
      <c r="I9" s="33">
        <v>0.5</v>
      </c>
      <c r="J9" s="33">
        <v>1.6</v>
      </c>
      <c r="K9" s="33">
        <v>2.9</v>
      </c>
    </row>
    <row r="10" spans="1:14" x14ac:dyDescent="0.2">
      <c r="A10" t="s">
        <v>46</v>
      </c>
      <c r="B10" s="29" t="s">
        <v>148</v>
      </c>
      <c r="C10" s="72" t="s">
        <v>222</v>
      </c>
      <c r="D10" s="36">
        <v>673</v>
      </c>
      <c r="E10" s="36">
        <v>605187</v>
      </c>
      <c r="F10" s="33">
        <v>1.1000000000000001</v>
      </c>
      <c r="G10" s="33">
        <v>0</v>
      </c>
      <c r="H10" s="33">
        <v>0</v>
      </c>
      <c r="I10" s="33">
        <v>0.8</v>
      </c>
      <c r="J10" s="33">
        <v>1.7</v>
      </c>
      <c r="K10" s="33">
        <v>2.8</v>
      </c>
      <c r="L10" s="29"/>
    </row>
    <row r="11" spans="1:14" ht="25.5" x14ac:dyDescent="0.2">
      <c r="A11" t="s">
        <v>51</v>
      </c>
      <c r="B11" s="44" t="s">
        <v>178</v>
      </c>
      <c r="C11" s="72" t="s">
        <v>223</v>
      </c>
      <c r="D11" s="36">
        <v>937</v>
      </c>
      <c r="E11" s="36">
        <v>693570</v>
      </c>
      <c r="F11" s="33">
        <v>1.4</v>
      </c>
      <c r="G11" s="33">
        <v>0</v>
      </c>
      <c r="H11" s="33">
        <v>0</v>
      </c>
      <c r="I11" s="33">
        <v>1.1000000000000001</v>
      </c>
      <c r="J11" s="33">
        <v>1.9</v>
      </c>
      <c r="K11" s="33">
        <v>3.1</v>
      </c>
      <c r="L11" s="29"/>
    </row>
    <row r="12" spans="1:14" ht="25.5" x14ac:dyDescent="0.2">
      <c r="A12" t="s">
        <v>51</v>
      </c>
      <c r="B12" s="44" t="s">
        <v>198</v>
      </c>
      <c r="C12" s="72" t="s">
        <v>453</v>
      </c>
      <c r="D12" s="36">
        <v>1246</v>
      </c>
      <c r="E12" s="36">
        <v>1416501</v>
      </c>
      <c r="F12" s="33">
        <v>0.9</v>
      </c>
      <c r="G12" s="33">
        <v>0</v>
      </c>
      <c r="H12" s="33">
        <v>0</v>
      </c>
      <c r="I12" s="33">
        <v>0</v>
      </c>
      <c r="J12" s="33">
        <v>1.1000000000000001</v>
      </c>
      <c r="K12" s="33">
        <v>2.5</v>
      </c>
      <c r="L12" s="29"/>
    </row>
    <row r="13" spans="1:14" ht="25.5" x14ac:dyDescent="0.2">
      <c r="A13" t="s">
        <v>51</v>
      </c>
      <c r="B13" s="44" t="s">
        <v>179</v>
      </c>
      <c r="C13" s="72" t="s">
        <v>224</v>
      </c>
      <c r="D13" s="36">
        <v>1959</v>
      </c>
      <c r="E13" s="36">
        <v>2174055</v>
      </c>
      <c r="F13" s="33">
        <v>0.9</v>
      </c>
      <c r="G13" s="33">
        <v>0</v>
      </c>
      <c r="H13" s="33">
        <v>0.2</v>
      </c>
      <c r="I13" s="33">
        <v>0.7</v>
      </c>
      <c r="J13" s="33">
        <v>1.4</v>
      </c>
      <c r="K13" s="33">
        <v>2.2000000000000002</v>
      </c>
      <c r="L13" s="29"/>
    </row>
    <row r="14" spans="1:14" x14ac:dyDescent="0.2">
      <c r="A14" t="s">
        <v>54</v>
      </c>
      <c r="B14" s="29" t="s">
        <v>55</v>
      </c>
      <c r="C14" s="72">
        <v>50</v>
      </c>
      <c r="D14" s="36">
        <v>76</v>
      </c>
      <c r="E14" s="36">
        <v>76580</v>
      </c>
      <c r="F14" s="33">
        <v>1</v>
      </c>
      <c r="G14" s="33">
        <v>0</v>
      </c>
      <c r="H14" s="33">
        <v>0</v>
      </c>
      <c r="I14" s="33">
        <v>0.7</v>
      </c>
      <c r="J14" s="33">
        <v>1.6</v>
      </c>
      <c r="K14" s="33">
        <v>2.2000000000000002</v>
      </c>
      <c r="L14" s="29"/>
    </row>
    <row r="15" spans="1:14" x14ac:dyDescent="0.2">
      <c r="A15" t="s">
        <v>56</v>
      </c>
      <c r="B15" s="29" t="s">
        <v>57</v>
      </c>
      <c r="C15" s="72">
        <v>166</v>
      </c>
      <c r="D15" s="36">
        <v>309</v>
      </c>
      <c r="E15" s="36">
        <v>300009</v>
      </c>
      <c r="F15" s="33">
        <v>1</v>
      </c>
      <c r="G15" s="33">
        <v>0</v>
      </c>
      <c r="H15" s="33">
        <v>0</v>
      </c>
      <c r="I15" s="33">
        <v>0.8</v>
      </c>
      <c r="J15" s="33">
        <v>1.6</v>
      </c>
      <c r="K15" s="33">
        <v>2.2999999999999998</v>
      </c>
      <c r="L15" s="29"/>
    </row>
    <row r="16" spans="1:14" x14ac:dyDescent="0.2">
      <c r="A16" t="s">
        <v>48</v>
      </c>
      <c r="B16" s="29" t="s">
        <v>49</v>
      </c>
      <c r="C16" s="72">
        <v>38</v>
      </c>
      <c r="D16" s="36">
        <v>180</v>
      </c>
      <c r="E16" s="36">
        <v>110127</v>
      </c>
      <c r="F16" s="33">
        <v>1.6</v>
      </c>
      <c r="G16" s="33">
        <v>0</v>
      </c>
      <c r="H16" s="33">
        <v>1.1000000000000001</v>
      </c>
      <c r="I16" s="33">
        <v>1.6</v>
      </c>
      <c r="J16" s="33">
        <v>2.1</v>
      </c>
      <c r="K16" s="33">
        <v>2.7</v>
      </c>
      <c r="L16" s="29"/>
    </row>
    <row r="17" spans="1:12" x14ac:dyDescent="0.2">
      <c r="A17" t="s">
        <v>53</v>
      </c>
      <c r="B17" s="29" t="s">
        <v>166</v>
      </c>
      <c r="C17" s="72" t="s">
        <v>225</v>
      </c>
      <c r="D17" s="36">
        <v>34</v>
      </c>
      <c r="E17" s="36">
        <v>24777</v>
      </c>
      <c r="F17" s="33">
        <v>1.4</v>
      </c>
      <c r="G17" s="33">
        <v>0</v>
      </c>
      <c r="H17" s="33">
        <v>0</v>
      </c>
      <c r="I17" s="33">
        <v>0</v>
      </c>
      <c r="J17" s="33">
        <v>1.6</v>
      </c>
      <c r="K17" s="33">
        <v>2.7</v>
      </c>
      <c r="L17" s="29"/>
    </row>
    <row r="18" spans="1:12" x14ac:dyDescent="0.2">
      <c r="A18" t="s">
        <v>52</v>
      </c>
      <c r="B18" s="29" t="s">
        <v>172</v>
      </c>
      <c r="C18" s="72" t="s">
        <v>226</v>
      </c>
      <c r="D18" s="36">
        <v>717</v>
      </c>
      <c r="E18" s="36">
        <v>403728</v>
      </c>
      <c r="F18" s="33">
        <v>1.8</v>
      </c>
      <c r="G18" s="33">
        <v>0</v>
      </c>
      <c r="H18" s="33">
        <v>0</v>
      </c>
      <c r="I18" s="33">
        <v>1.3</v>
      </c>
      <c r="J18" s="33">
        <v>2.6</v>
      </c>
      <c r="K18" s="33">
        <v>4.0999999999999996</v>
      </c>
      <c r="L18" s="29"/>
    </row>
    <row r="19" spans="1:12" x14ac:dyDescent="0.2">
      <c r="B19" s="29" t="s">
        <v>185</v>
      </c>
      <c r="C19" s="72" t="s">
        <v>189</v>
      </c>
      <c r="D19" s="36">
        <v>3</v>
      </c>
      <c r="E19" s="36">
        <v>3473</v>
      </c>
      <c r="F19" s="33">
        <v>0.9</v>
      </c>
      <c r="G19" s="33"/>
      <c r="H19" s="33"/>
      <c r="I19" s="33"/>
      <c r="J19" s="33"/>
      <c r="K19" s="33"/>
      <c r="L19" s="29"/>
    </row>
    <row r="20" spans="1:12" x14ac:dyDescent="0.2">
      <c r="A20" t="s">
        <v>58</v>
      </c>
      <c r="B20" s="29" t="s">
        <v>59</v>
      </c>
      <c r="C20" s="72" t="s">
        <v>227</v>
      </c>
      <c r="D20" s="36">
        <v>0</v>
      </c>
      <c r="E20" s="36">
        <v>330</v>
      </c>
      <c r="F20" s="33">
        <v>0</v>
      </c>
      <c r="G20" s="33"/>
      <c r="H20" s="33"/>
      <c r="I20" s="33"/>
      <c r="J20" s="33"/>
      <c r="K20" s="33"/>
      <c r="L20" s="29"/>
    </row>
    <row r="21" spans="1:12" x14ac:dyDescent="0.2">
      <c r="A21" t="s">
        <v>60</v>
      </c>
      <c r="B21" s="29" t="s">
        <v>61</v>
      </c>
      <c r="C21" s="72">
        <v>10</v>
      </c>
      <c r="D21" s="36">
        <v>8</v>
      </c>
      <c r="E21" s="36">
        <v>14524</v>
      </c>
      <c r="F21" s="33">
        <v>0.6</v>
      </c>
      <c r="G21" s="33"/>
      <c r="H21" s="33"/>
      <c r="I21" s="33"/>
      <c r="J21" s="33"/>
      <c r="K21" s="33"/>
      <c r="L21" s="29"/>
    </row>
    <row r="22" spans="1:12" ht="25.5" x14ac:dyDescent="0.2">
      <c r="A22" t="s">
        <v>62</v>
      </c>
      <c r="B22" s="44" t="s">
        <v>180</v>
      </c>
      <c r="C22" s="72">
        <v>161</v>
      </c>
      <c r="D22" s="36">
        <v>514</v>
      </c>
      <c r="E22" s="36">
        <v>435010</v>
      </c>
      <c r="F22" s="33">
        <v>1.2</v>
      </c>
      <c r="G22" s="33">
        <v>0</v>
      </c>
      <c r="H22" s="33">
        <v>0.2</v>
      </c>
      <c r="I22" s="33">
        <v>1</v>
      </c>
      <c r="J22" s="33">
        <v>1.9</v>
      </c>
      <c r="K22" s="33">
        <v>3.1</v>
      </c>
      <c r="L22" s="29"/>
    </row>
    <row r="23" spans="1:12" ht="25.5" x14ac:dyDescent="0.2">
      <c r="A23" t="s">
        <v>62</v>
      </c>
      <c r="B23" s="44" t="s">
        <v>181</v>
      </c>
      <c r="C23" s="72" t="s">
        <v>228</v>
      </c>
      <c r="D23" s="36">
        <v>429</v>
      </c>
      <c r="E23" s="36">
        <v>419669</v>
      </c>
      <c r="F23" s="33">
        <v>1</v>
      </c>
      <c r="G23" s="33">
        <v>0</v>
      </c>
      <c r="H23" s="33">
        <v>0</v>
      </c>
      <c r="I23" s="33">
        <v>0.8</v>
      </c>
      <c r="J23" s="33">
        <v>1.6</v>
      </c>
      <c r="K23" s="33">
        <v>2.8</v>
      </c>
      <c r="L23" s="29"/>
    </row>
    <row r="24" spans="1:12" x14ac:dyDescent="0.2">
      <c r="A24" t="s">
        <v>47</v>
      </c>
      <c r="B24" s="29" t="s">
        <v>155</v>
      </c>
      <c r="C24" s="72" t="s">
        <v>229</v>
      </c>
      <c r="D24" s="36">
        <v>762</v>
      </c>
      <c r="E24" s="36">
        <v>934275</v>
      </c>
      <c r="F24" s="33">
        <v>0.8</v>
      </c>
      <c r="G24" s="33">
        <v>0</v>
      </c>
      <c r="H24" s="33">
        <v>0</v>
      </c>
      <c r="I24" s="33">
        <v>0.5</v>
      </c>
      <c r="J24" s="33">
        <v>1.1000000000000001</v>
      </c>
      <c r="K24" s="33">
        <v>1.9</v>
      </c>
      <c r="L24" s="29"/>
    </row>
    <row r="25" spans="1:12" x14ac:dyDescent="0.2">
      <c r="A25" t="s">
        <v>63</v>
      </c>
      <c r="B25" s="29" t="s">
        <v>64</v>
      </c>
      <c r="C25" s="72">
        <v>140</v>
      </c>
      <c r="D25" s="36">
        <v>511</v>
      </c>
      <c r="E25" s="36">
        <v>328713</v>
      </c>
      <c r="F25" s="33">
        <v>1.6</v>
      </c>
      <c r="G25" s="33">
        <v>0</v>
      </c>
      <c r="H25" s="33">
        <v>0.5</v>
      </c>
      <c r="I25" s="33">
        <v>1.3</v>
      </c>
      <c r="J25" s="33">
        <v>2.4</v>
      </c>
      <c r="K25" s="33">
        <v>3.3</v>
      </c>
      <c r="L25" s="29"/>
    </row>
    <row r="26" spans="1:12" x14ac:dyDescent="0.2">
      <c r="B26" s="45" t="s">
        <v>173</v>
      </c>
      <c r="C26" s="72"/>
      <c r="D26" s="36"/>
      <c r="E26" s="36"/>
      <c r="F26" s="33"/>
      <c r="G26" s="33"/>
      <c r="H26" s="33"/>
      <c r="I26" s="33"/>
      <c r="J26" s="33"/>
      <c r="K26" s="33"/>
      <c r="L26" s="29"/>
    </row>
    <row r="27" spans="1:12" x14ac:dyDescent="0.2">
      <c r="A27" t="s">
        <v>65</v>
      </c>
      <c r="B27" s="29" t="s">
        <v>157</v>
      </c>
      <c r="C27" s="72" t="s">
        <v>231</v>
      </c>
      <c r="D27" s="36">
        <v>588</v>
      </c>
      <c r="E27" s="36">
        <v>607681</v>
      </c>
      <c r="F27" s="33">
        <v>1</v>
      </c>
      <c r="G27" s="33">
        <v>0</v>
      </c>
      <c r="H27" s="33">
        <v>0</v>
      </c>
      <c r="I27" s="33">
        <v>0</v>
      </c>
      <c r="J27" s="33">
        <v>1.2</v>
      </c>
      <c r="K27" s="33">
        <v>2.5</v>
      </c>
      <c r="L27" s="29"/>
    </row>
    <row r="28" spans="1:12" x14ac:dyDescent="0.2">
      <c r="A28" t="s">
        <v>66</v>
      </c>
      <c r="B28" s="29" t="s">
        <v>174</v>
      </c>
      <c r="C28" s="72" t="s">
        <v>232</v>
      </c>
      <c r="D28" s="36">
        <v>8</v>
      </c>
      <c r="E28" s="36">
        <v>5366</v>
      </c>
      <c r="F28" s="33">
        <v>1.5</v>
      </c>
      <c r="G28" s="33">
        <v>0</v>
      </c>
      <c r="H28" s="33">
        <v>0</v>
      </c>
      <c r="I28" s="33">
        <v>0</v>
      </c>
      <c r="J28" s="33">
        <v>0</v>
      </c>
      <c r="K28" s="33">
        <v>1</v>
      </c>
      <c r="L28" s="29"/>
    </row>
    <row r="29" spans="1:12" x14ac:dyDescent="0.2">
      <c r="A29" t="s">
        <v>67</v>
      </c>
      <c r="B29" s="29" t="s">
        <v>175</v>
      </c>
      <c r="C29" s="72">
        <v>11</v>
      </c>
      <c r="D29" s="36">
        <v>19</v>
      </c>
      <c r="E29" s="36">
        <v>9430</v>
      </c>
      <c r="F29" s="33">
        <v>2</v>
      </c>
      <c r="G29" s="33"/>
      <c r="H29" s="33"/>
      <c r="I29" s="33"/>
      <c r="J29" s="33"/>
      <c r="K29" s="33"/>
      <c r="L29" s="29"/>
    </row>
    <row r="30" spans="1:12" x14ac:dyDescent="0.2">
      <c r="B30" s="45" t="s">
        <v>68</v>
      </c>
      <c r="C30" s="72"/>
      <c r="D30" s="36"/>
      <c r="E30" s="36"/>
      <c r="F30" s="33"/>
      <c r="G30" s="33"/>
      <c r="H30" s="33"/>
      <c r="I30" s="33"/>
      <c r="J30" s="33"/>
      <c r="K30" s="33"/>
      <c r="L30" s="29"/>
    </row>
    <row r="31" spans="1:12" x14ac:dyDescent="0.2">
      <c r="A31" t="s">
        <v>99</v>
      </c>
      <c r="B31" s="29" t="s">
        <v>159</v>
      </c>
      <c r="C31" s="72">
        <v>17</v>
      </c>
      <c r="D31" s="36">
        <v>10</v>
      </c>
      <c r="E31" s="36">
        <v>12742</v>
      </c>
      <c r="F31" s="33">
        <v>0.8</v>
      </c>
      <c r="G31" s="33"/>
      <c r="H31" s="33"/>
      <c r="I31" s="33"/>
      <c r="J31" s="33"/>
      <c r="K31" s="33"/>
      <c r="L31" s="29"/>
    </row>
    <row r="32" spans="1:12" x14ac:dyDescent="0.2">
      <c r="A32" t="s">
        <v>69</v>
      </c>
      <c r="B32" s="29" t="s">
        <v>70</v>
      </c>
      <c r="C32" s="72" t="s">
        <v>233</v>
      </c>
      <c r="D32" s="36">
        <v>1</v>
      </c>
      <c r="E32" s="36">
        <v>1988</v>
      </c>
      <c r="F32" s="33">
        <v>0.5</v>
      </c>
      <c r="G32" s="33"/>
      <c r="H32" s="33"/>
      <c r="I32" s="33"/>
      <c r="J32" s="33"/>
      <c r="K32" s="33"/>
      <c r="L32" s="29"/>
    </row>
    <row r="33" spans="1:12" x14ac:dyDescent="0.2">
      <c r="A33" t="s">
        <v>72</v>
      </c>
      <c r="B33" s="29" t="s">
        <v>160</v>
      </c>
      <c r="C33" s="72" t="s">
        <v>234</v>
      </c>
      <c r="D33" s="36">
        <v>4</v>
      </c>
      <c r="E33" s="36">
        <v>7253</v>
      </c>
      <c r="F33" s="33">
        <v>0.6</v>
      </c>
      <c r="G33" s="33">
        <v>0</v>
      </c>
      <c r="H33" s="33">
        <v>0</v>
      </c>
      <c r="I33" s="33">
        <v>0</v>
      </c>
      <c r="J33" s="33">
        <v>0</v>
      </c>
      <c r="K33" s="33">
        <v>0.2</v>
      </c>
      <c r="L33" s="29"/>
    </row>
    <row r="34" spans="1:12" x14ac:dyDescent="0.2">
      <c r="A34" t="s">
        <v>71</v>
      </c>
      <c r="B34" s="29" t="s">
        <v>45</v>
      </c>
      <c r="C34" s="72">
        <v>15</v>
      </c>
      <c r="D34" s="36">
        <v>5</v>
      </c>
      <c r="E34" s="36">
        <v>6451</v>
      </c>
      <c r="F34" s="33">
        <v>0.8</v>
      </c>
      <c r="G34" s="33"/>
      <c r="H34" s="33"/>
      <c r="I34" s="33"/>
      <c r="J34" s="33"/>
      <c r="K34" s="33"/>
      <c r="L34" s="29"/>
    </row>
    <row r="35" spans="1:12" x14ac:dyDescent="0.2">
      <c r="A35" t="s">
        <v>75</v>
      </c>
      <c r="B35" s="29" t="s">
        <v>76</v>
      </c>
      <c r="C35" s="72">
        <v>13</v>
      </c>
      <c r="D35" s="36">
        <v>19</v>
      </c>
      <c r="E35" s="36">
        <v>20684</v>
      </c>
      <c r="F35" s="33">
        <v>0.9</v>
      </c>
      <c r="G35" s="33"/>
      <c r="H35" s="33"/>
      <c r="I35" s="33"/>
      <c r="J35" s="33"/>
      <c r="K35" s="33"/>
      <c r="L35" s="29"/>
    </row>
    <row r="36" spans="1:12" x14ac:dyDescent="0.2">
      <c r="A36" t="s">
        <v>73</v>
      </c>
      <c r="B36" s="29" t="s">
        <v>74</v>
      </c>
      <c r="C36" s="72" t="s">
        <v>235</v>
      </c>
      <c r="D36" s="36">
        <v>7</v>
      </c>
      <c r="E36" s="36">
        <v>7050</v>
      </c>
      <c r="F36" s="33">
        <v>1</v>
      </c>
      <c r="G36" s="33"/>
      <c r="H36" s="33"/>
      <c r="I36" s="33"/>
      <c r="J36" s="33"/>
      <c r="K36" s="33"/>
      <c r="L36" s="29"/>
    </row>
    <row r="37" spans="1:12" x14ac:dyDescent="0.2">
      <c r="A37" t="s">
        <v>77</v>
      </c>
      <c r="B37" s="29" t="s">
        <v>78</v>
      </c>
      <c r="C37" s="72" t="s">
        <v>236</v>
      </c>
      <c r="D37" s="36">
        <v>7</v>
      </c>
      <c r="E37" s="36">
        <v>13137</v>
      </c>
      <c r="F37" s="33">
        <v>0.5</v>
      </c>
      <c r="G37" s="33">
        <v>0</v>
      </c>
      <c r="H37" s="33">
        <v>0</v>
      </c>
      <c r="I37" s="33">
        <v>0</v>
      </c>
      <c r="J37" s="33">
        <v>0</v>
      </c>
      <c r="K37" s="33">
        <v>0.7</v>
      </c>
      <c r="L37" s="29"/>
    </row>
    <row r="38" spans="1:12" x14ac:dyDescent="0.2">
      <c r="A38" t="s">
        <v>79</v>
      </c>
      <c r="B38" s="29" t="s">
        <v>80</v>
      </c>
      <c r="C38" s="72" t="s">
        <v>237</v>
      </c>
      <c r="D38" s="36">
        <v>11</v>
      </c>
      <c r="E38" s="36">
        <v>9875</v>
      </c>
      <c r="F38" s="33">
        <v>1.1000000000000001</v>
      </c>
      <c r="G38" s="33"/>
      <c r="H38" s="33"/>
      <c r="I38" s="33"/>
      <c r="J38" s="33"/>
      <c r="K38" s="33"/>
      <c r="L38" s="29"/>
    </row>
    <row r="39" spans="1:12" x14ac:dyDescent="0.2">
      <c r="A39" t="s">
        <v>81</v>
      </c>
      <c r="B39" s="29" t="s">
        <v>162</v>
      </c>
      <c r="C39" s="72" t="s">
        <v>238</v>
      </c>
      <c r="D39" s="36">
        <v>0</v>
      </c>
      <c r="E39" s="36">
        <v>950</v>
      </c>
      <c r="F39" s="33">
        <v>0</v>
      </c>
      <c r="G39" s="33"/>
      <c r="H39" s="33"/>
      <c r="I39" s="33"/>
      <c r="J39" s="33"/>
      <c r="K39" s="33"/>
      <c r="L39" s="29"/>
    </row>
    <row r="40" spans="1:12" x14ac:dyDescent="0.2">
      <c r="A40" t="s">
        <v>82</v>
      </c>
      <c r="B40" s="29" t="s">
        <v>163</v>
      </c>
      <c r="C40" s="72" t="s">
        <v>239</v>
      </c>
      <c r="D40" s="36">
        <v>1</v>
      </c>
      <c r="E40" s="36">
        <v>3223</v>
      </c>
      <c r="F40" s="33">
        <v>0.3</v>
      </c>
      <c r="G40" s="33"/>
      <c r="H40" s="33"/>
      <c r="I40" s="33"/>
      <c r="J40" s="33"/>
      <c r="K40" s="33"/>
      <c r="L40" s="29"/>
    </row>
    <row r="41" spans="1:12" x14ac:dyDescent="0.2">
      <c r="A41" t="s">
        <v>83</v>
      </c>
      <c r="B41" s="29" t="s">
        <v>84</v>
      </c>
      <c r="C41" s="72" t="s">
        <v>240</v>
      </c>
      <c r="D41" s="36">
        <v>908</v>
      </c>
      <c r="E41" s="36">
        <v>963923</v>
      </c>
      <c r="F41" s="33">
        <v>0.9</v>
      </c>
      <c r="G41" s="33">
        <v>0</v>
      </c>
      <c r="H41" s="33">
        <v>0</v>
      </c>
      <c r="I41" s="33">
        <v>0.3</v>
      </c>
      <c r="J41" s="33">
        <v>1.5</v>
      </c>
      <c r="K41" s="33">
        <v>2.9</v>
      </c>
      <c r="L41" s="29"/>
    </row>
    <row r="42" spans="1:12" x14ac:dyDescent="0.2">
      <c r="A42" t="s">
        <v>85</v>
      </c>
      <c r="B42" s="29" t="s">
        <v>184</v>
      </c>
      <c r="C42" s="72" t="s">
        <v>241</v>
      </c>
      <c r="D42" s="36">
        <v>1606</v>
      </c>
      <c r="E42" s="36">
        <v>1844384</v>
      </c>
      <c r="F42" s="33">
        <v>0.9</v>
      </c>
      <c r="G42" s="33">
        <v>0</v>
      </c>
      <c r="H42" s="33">
        <v>0</v>
      </c>
      <c r="I42" s="33">
        <v>0</v>
      </c>
      <c r="J42" s="33">
        <v>1.2</v>
      </c>
      <c r="K42" s="33">
        <v>2.4</v>
      </c>
      <c r="L42" s="29"/>
    </row>
    <row r="43" spans="1:12" x14ac:dyDescent="0.2">
      <c r="A43" t="s">
        <v>88</v>
      </c>
      <c r="B43" s="29" t="s">
        <v>55</v>
      </c>
      <c r="C43" s="72" t="s">
        <v>242</v>
      </c>
      <c r="D43" s="36">
        <v>44</v>
      </c>
      <c r="E43" s="36">
        <v>56575</v>
      </c>
      <c r="F43" s="33">
        <v>0.8</v>
      </c>
      <c r="G43" s="33">
        <v>0</v>
      </c>
      <c r="H43" s="33">
        <v>0</v>
      </c>
      <c r="I43" s="33">
        <v>0</v>
      </c>
      <c r="J43" s="33">
        <v>1.1000000000000001</v>
      </c>
      <c r="K43" s="33">
        <v>2.5</v>
      </c>
      <c r="L43" s="29"/>
    </row>
    <row r="44" spans="1:12" x14ac:dyDescent="0.2">
      <c r="A44" t="s">
        <v>89</v>
      </c>
      <c r="B44" s="29" t="s">
        <v>57</v>
      </c>
      <c r="C44" s="72" t="s">
        <v>243</v>
      </c>
      <c r="D44" s="36">
        <v>47</v>
      </c>
      <c r="E44" s="36">
        <v>59918</v>
      </c>
      <c r="F44" s="33">
        <v>0.8</v>
      </c>
      <c r="G44" s="33">
        <v>0</v>
      </c>
      <c r="H44" s="33">
        <v>0</v>
      </c>
      <c r="I44" s="33">
        <v>0</v>
      </c>
      <c r="J44" s="33">
        <v>0.8</v>
      </c>
      <c r="K44" s="33">
        <v>2</v>
      </c>
      <c r="L44" s="29"/>
    </row>
    <row r="45" spans="1:12" x14ac:dyDescent="0.2">
      <c r="A45" t="s">
        <v>92</v>
      </c>
      <c r="B45" s="29" t="s">
        <v>9</v>
      </c>
      <c r="C45" s="72" t="s">
        <v>244</v>
      </c>
      <c r="D45" s="36">
        <v>98</v>
      </c>
      <c r="E45" s="36">
        <v>158131</v>
      </c>
      <c r="F45" s="33">
        <v>0.6</v>
      </c>
      <c r="G45" s="33">
        <v>0</v>
      </c>
      <c r="H45" s="33">
        <v>0</v>
      </c>
      <c r="I45" s="33">
        <v>0</v>
      </c>
      <c r="J45" s="33">
        <v>0.8</v>
      </c>
      <c r="K45" s="33">
        <v>1.6</v>
      </c>
      <c r="L45" s="29"/>
    </row>
    <row r="46" spans="1:12" x14ac:dyDescent="0.2">
      <c r="A46" t="s">
        <v>103</v>
      </c>
      <c r="B46" s="29" t="s">
        <v>165</v>
      </c>
      <c r="C46" s="72">
        <v>15</v>
      </c>
      <c r="D46" s="36">
        <v>32</v>
      </c>
      <c r="E46" s="36">
        <v>18907</v>
      </c>
      <c r="F46" s="33">
        <v>1.7</v>
      </c>
      <c r="G46" s="33"/>
      <c r="H46" s="33"/>
      <c r="I46" s="33"/>
      <c r="J46" s="33"/>
      <c r="K46" s="33"/>
      <c r="L46" s="29"/>
    </row>
    <row r="47" spans="1:12" x14ac:dyDescent="0.2">
      <c r="A47" t="s">
        <v>87</v>
      </c>
      <c r="B47" s="29" t="s">
        <v>166</v>
      </c>
      <c r="C47" s="72" t="s">
        <v>245</v>
      </c>
      <c r="D47" s="36">
        <v>62</v>
      </c>
      <c r="E47" s="36">
        <v>50476</v>
      </c>
      <c r="F47" s="33">
        <v>1.2</v>
      </c>
      <c r="G47" s="33">
        <v>0</v>
      </c>
      <c r="H47" s="33">
        <v>0</v>
      </c>
      <c r="I47" s="33">
        <v>0</v>
      </c>
      <c r="J47" s="33">
        <v>1.6</v>
      </c>
      <c r="K47" s="33">
        <v>2.9</v>
      </c>
      <c r="L47" s="29"/>
    </row>
    <row r="48" spans="1:12" x14ac:dyDescent="0.2">
      <c r="A48" t="s">
        <v>86</v>
      </c>
      <c r="B48" s="29" t="s">
        <v>172</v>
      </c>
      <c r="C48" s="72" t="s">
        <v>246</v>
      </c>
      <c r="D48" s="36">
        <v>197</v>
      </c>
      <c r="E48" s="36">
        <v>170549</v>
      </c>
      <c r="F48" s="33">
        <v>1.2</v>
      </c>
      <c r="G48" s="33">
        <v>0</v>
      </c>
      <c r="H48" s="33">
        <v>0</v>
      </c>
      <c r="I48" s="33">
        <v>0</v>
      </c>
      <c r="J48" s="33">
        <v>1.6</v>
      </c>
      <c r="K48" s="33">
        <v>3.5</v>
      </c>
      <c r="L48" s="29"/>
    </row>
    <row r="49" spans="1:12" ht="14.25" x14ac:dyDescent="0.2">
      <c r="A49" t="s">
        <v>97</v>
      </c>
      <c r="B49" s="29" t="s">
        <v>429</v>
      </c>
      <c r="C49" s="72">
        <v>8</v>
      </c>
      <c r="D49" s="36">
        <v>7</v>
      </c>
      <c r="E49" s="36">
        <v>6737</v>
      </c>
      <c r="F49" s="33">
        <v>1</v>
      </c>
      <c r="G49" s="33"/>
      <c r="H49" s="33"/>
      <c r="I49" s="33"/>
      <c r="J49" s="33"/>
      <c r="K49" s="33"/>
      <c r="L49" s="29"/>
    </row>
    <row r="50" spans="1:12" x14ac:dyDescent="0.2">
      <c r="A50" t="s">
        <v>100</v>
      </c>
      <c r="B50" s="29" t="s">
        <v>185</v>
      </c>
      <c r="C50" s="72">
        <v>11</v>
      </c>
      <c r="D50" s="36">
        <v>21</v>
      </c>
      <c r="E50" s="36">
        <v>16215</v>
      </c>
      <c r="F50" s="33">
        <v>1.3</v>
      </c>
      <c r="G50" s="33"/>
      <c r="H50" s="33"/>
      <c r="I50" s="33"/>
      <c r="J50" s="33"/>
      <c r="K50" s="33"/>
      <c r="L50" s="29"/>
    </row>
    <row r="51" spans="1:12" x14ac:dyDescent="0.2">
      <c r="A51" t="s">
        <v>93</v>
      </c>
      <c r="B51" s="29" t="s">
        <v>167</v>
      </c>
      <c r="C51" s="72" t="s">
        <v>247</v>
      </c>
      <c r="D51" s="36">
        <v>1</v>
      </c>
      <c r="E51" s="36">
        <v>2648</v>
      </c>
      <c r="F51" s="33">
        <v>0.4</v>
      </c>
      <c r="G51" s="33"/>
      <c r="H51" s="33"/>
      <c r="I51" s="33"/>
      <c r="J51" s="33"/>
      <c r="K51" s="33"/>
      <c r="L51" s="29"/>
    </row>
    <row r="52" spans="1:12" x14ac:dyDescent="0.2">
      <c r="A52" t="s">
        <v>94</v>
      </c>
      <c r="B52" s="29" t="s">
        <v>95</v>
      </c>
      <c r="C52" s="72">
        <v>31</v>
      </c>
      <c r="D52" s="36">
        <v>52</v>
      </c>
      <c r="E52" s="36">
        <v>55230</v>
      </c>
      <c r="F52" s="33">
        <v>0.9</v>
      </c>
      <c r="G52" s="33">
        <v>0</v>
      </c>
      <c r="H52" s="33">
        <v>0</v>
      </c>
      <c r="I52" s="33">
        <v>0.7</v>
      </c>
      <c r="J52" s="33">
        <v>1.4</v>
      </c>
      <c r="K52" s="33">
        <v>2.2999999999999998</v>
      </c>
      <c r="L52" s="29"/>
    </row>
    <row r="53" spans="1:12" ht="14.25" x14ac:dyDescent="0.2">
      <c r="A53" t="s">
        <v>96</v>
      </c>
      <c r="B53" s="29" t="s">
        <v>466</v>
      </c>
      <c r="C53" s="72" t="s">
        <v>471</v>
      </c>
      <c r="D53" s="36">
        <v>10</v>
      </c>
      <c r="E53" s="36">
        <v>32617</v>
      </c>
      <c r="F53" s="33">
        <v>0.3</v>
      </c>
      <c r="G53" s="33">
        <v>0</v>
      </c>
      <c r="H53" s="33">
        <v>0</v>
      </c>
      <c r="I53" s="33">
        <v>0</v>
      </c>
      <c r="J53" s="33">
        <v>0</v>
      </c>
      <c r="K53" s="33">
        <v>1.4</v>
      </c>
      <c r="L53" s="29"/>
    </row>
    <row r="54" spans="1:12" x14ac:dyDescent="0.2">
      <c r="A54" t="s">
        <v>98</v>
      </c>
      <c r="B54" s="29" t="s">
        <v>12</v>
      </c>
      <c r="C54" s="72" t="s">
        <v>248</v>
      </c>
      <c r="D54" s="36">
        <v>410</v>
      </c>
      <c r="E54" s="36">
        <v>506033</v>
      </c>
      <c r="F54" s="33">
        <v>0.8</v>
      </c>
      <c r="G54" s="33">
        <v>0</v>
      </c>
      <c r="H54" s="33">
        <v>0</v>
      </c>
      <c r="I54" s="33">
        <v>0</v>
      </c>
      <c r="J54" s="33">
        <v>1.1000000000000001</v>
      </c>
      <c r="K54" s="33">
        <v>2.2999999999999998</v>
      </c>
      <c r="L54" s="29"/>
    </row>
    <row r="55" spans="1:12" x14ac:dyDescent="0.2">
      <c r="A55" t="s">
        <v>101</v>
      </c>
      <c r="B55" s="29" t="s">
        <v>102</v>
      </c>
      <c r="C55" s="72" t="s">
        <v>249</v>
      </c>
      <c r="D55" s="36">
        <v>188</v>
      </c>
      <c r="E55" s="36">
        <v>219853</v>
      </c>
      <c r="F55" s="33">
        <v>0.9</v>
      </c>
      <c r="G55" s="33">
        <v>0</v>
      </c>
      <c r="H55" s="33">
        <v>0</v>
      </c>
      <c r="I55" s="33">
        <v>0</v>
      </c>
      <c r="J55" s="33">
        <v>1.4</v>
      </c>
      <c r="K55" s="33">
        <v>3</v>
      </c>
      <c r="L55" s="29"/>
    </row>
    <row r="56" spans="1:12" x14ac:dyDescent="0.2">
      <c r="A56" t="s">
        <v>105</v>
      </c>
      <c r="B56" s="29" t="s">
        <v>106</v>
      </c>
      <c r="C56" s="72">
        <v>23</v>
      </c>
      <c r="D56" s="36">
        <v>14</v>
      </c>
      <c r="E56" s="36">
        <v>35321</v>
      </c>
      <c r="F56" s="33">
        <v>0.4</v>
      </c>
      <c r="G56" s="33">
        <v>0</v>
      </c>
      <c r="H56" s="33">
        <v>0</v>
      </c>
      <c r="I56" s="33">
        <v>0</v>
      </c>
      <c r="J56" s="33">
        <v>0.7</v>
      </c>
      <c r="K56" s="33">
        <v>1.2</v>
      </c>
      <c r="L56" s="29"/>
    </row>
    <row r="57" spans="1:12" x14ac:dyDescent="0.2">
      <c r="A57" t="s">
        <v>90</v>
      </c>
      <c r="B57" s="29" t="s">
        <v>91</v>
      </c>
      <c r="C57" s="72" t="s">
        <v>250</v>
      </c>
      <c r="D57" s="36">
        <v>2</v>
      </c>
      <c r="E57" s="36">
        <v>640</v>
      </c>
      <c r="F57" s="33">
        <v>3.1</v>
      </c>
      <c r="G57" s="33"/>
      <c r="H57" s="33"/>
      <c r="I57" s="33"/>
      <c r="J57" s="33"/>
      <c r="K57" s="33"/>
      <c r="L57" s="29"/>
    </row>
    <row r="58" spans="1:12" ht="14.25" x14ac:dyDescent="0.2">
      <c r="B58" s="45" t="s">
        <v>433</v>
      </c>
      <c r="C58" s="72"/>
      <c r="D58" s="36"/>
      <c r="E58" s="36"/>
      <c r="F58" s="33"/>
      <c r="G58" s="33"/>
      <c r="H58" s="33"/>
      <c r="I58" s="33"/>
      <c r="J58" s="33"/>
      <c r="K58" s="33"/>
      <c r="L58" s="29"/>
    </row>
    <row r="59" spans="1:12" x14ac:dyDescent="0.2">
      <c r="A59" t="s">
        <v>107</v>
      </c>
      <c r="B59" s="29" t="s">
        <v>431</v>
      </c>
      <c r="C59" s="72" t="s">
        <v>251</v>
      </c>
      <c r="D59" s="36">
        <v>5</v>
      </c>
      <c r="E59" s="36">
        <v>11338</v>
      </c>
      <c r="F59" s="33">
        <v>0.4</v>
      </c>
      <c r="G59" s="33"/>
      <c r="H59" s="33"/>
      <c r="I59" s="33"/>
      <c r="J59" s="33"/>
      <c r="K59" s="33"/>
      <c r="L59" s="29"/>
    </row>
    <row r="60" spans="1:12" x14ac:dyDescent="0.2">
      <c r="B60" s="29" t="s">
        <v>270</v>
      </c>
      <c r="C60" s="72">
        <v>6</v>
      </c>
      <c r="D60" s="36">
        <v>19</v>
      </c>
      <c r="E60" s="36">
        <v>10806</v>
      </c>
      <c r="F60" s="33">
        <v>1.8</v>
      </c>
      <c r="G60" s="33"/>
      <c r="H60" s="33"/>
      <c r="I60" s="33"/>
      <c r="J60" s="33"/>
      <c r="K60" s="33"/>
      <c r="L60" s="29"/>
    </row>
    <row r="61" spans="1:12" x14ac:dyDescent="0.2">
      <c r="B61" s="29"/>
      <c r="C61" s="72"/>
      <c r="D61" s="36"/>
      <c r="E61" s="36"/>
      <c r="F61" s="33"/>
      <c r="G61" s="33"/>
      <c r="H61" s="33"/>
      <c r="I61" s="33"/>
      <c r="J61" s="33"/>
      <c r="K61" s="33"/>
      <c r="L61" s="29"/>
    </row>
    <row r="62" spans="1:12" s="24" customFormat="1" ht="18" customHeight="1" x14ac:dyDescent="0.2">
      <c r="B62" s="74" t="s">
        <v>272</v>
      </c>
      <c r="C62" s="75"/>
      <c r="D62" s="75"/>
      <c r="E62" s="75"/>
      <c r="F62" s="76"/>
      <c r="G62" s="76"/>
      <c r="H62" s="76"/>
      <c r="I62" s="76"/>
      <c r="J62" s="76"/>
      <c r="K62" s="76"/>
    </row>
    <row r="63" spans="1:12" x14ac:dyDescent="0.2">
      <c r="B63" s="29" t="s">
        <v>273</v>
      </c>
      <c r="C63" s="72">
        <v>18</v>
      </c>
      <c r="D63" s="36">
        <v>76</v>
      </c>
      <c r="E63" s="36">
        <v>38805</v>
      </c>
      <c r="F63" s="33">
        <v>2</v>
      </c>
      <c r="G63" s="33"/>
      <c r="H63" s="33"/>
      <c r="I63" s="33"/>
      <c r="J63" s="33"/>
      <c r="K63" s="33"/>
      <c r="L63" s="29"/>
    </row>
    <row r="64" spans="1:12" x14ac:dyDescent="0.2">
      <c r="A64" t="s">
        <v>108</v>
      </c>
      <c r="B64" s="29" t="s">
        <v>274</v>
      </c>
      <c r="C64" s="72" t="s">
        <v>230</v>
      </c>
      <c r="D64" s="36">
        <v>1431</v>
      </c>
      <c r="E64" s="36">
        <v>1205212</v>
      </c>
      <c r="F64" s="33">
        <v>1.2</v>
      </c>
      <c r="G64" s="33">
        <v>0</v>
      </c>
      <c r="H64" s="33">
        <v>0.3</v>
      </c>
      <c r="I64" s="33">
        <v>1</v>
      </c>
      <c r="J64" s="33">
        <v>1.8</v>
      </c>
      <c r="K64" s="33">
        <v>2.9</v>
      </c>
      <c r="L64" s="29"/>
    </row>
    <row r="65" spans="2:12" x14ac:dyDescent="0.2">
      <c r="B65" s="29"/>
      <c r="C65" s="72"/>
      <c r="D65" s="36"/>
      <c r="E65" s="36"/>
      <c r="F65" s="33"/>
      <c r="G65" s="33"/>
      <c r="H65" s="33"/>
      <c r="I65" s="33"/>
      <c r="J65" s="33"/>
      <c r="K65" s="33"/>
      <c r="L65" s="29"/>
    </row>
    <row r="66" spans="2:12" s="24" customFormat="1" ht="18" customHeight="1" x14ac:dyDescent="0.2">
      <c r="B66" s="74" t="s">
        <v>428</v>
      </c>
      <c r="C66" s="75"/>
      <c r="D66" s="75"/>
      <c r="E66" s="75"/>
      <c r="F66" s="76"/>
      <c r="G66" s="76"/>
      <c r="H66" s="76"/>
      <c r="I66" s="76"/>
      <c r="J66" s="76"/>
      <c r="K66" s="76"/>
    </row>
    <row r="67" spans="2:12" x14ac:dyDescent="0.2">
      <c r="B67" s="102" t="s">
        <v>460</v>
      </c>
      <c r="C67" s="201" t="s">
        <v>252</v>
      </c>
      <c r="D67" s="145">
        <v>23</v>
      </c>
      <c r="E67" s="145">
        <v>51943</v>
      </c>
      <c r="F67" s="204">
        <v>0.4</v>
      </c>
      <c r="G67" s="204">
        <v>0</v>
      </c>
      <c r="H67" s="204">
        <v>0</v>
      </c>
      <c r="I67" s="204">
        <v>0</v>
      </c>
      <c r="J67" s="204">
        <v>0.4</v>
      </c>
      <c r="K67" s="204">
        <v>1.7</v>
      </c>
      <c r="L67" s="29"/>
    </row>
    <row r="68" spans="2:12" x14ac:dyDescent="0.2">
      <c r="B68" s="116" t="s">
        <v>461</v>
      </c>
      <c r="C68" s="115" t="s">
        <v>472</v>
      </c>
      <c r="D68" s="117">
        <v>43</v>
      </c>
      <c r="E68" s="117">
        <v>77585</v>
      </c>
      <c r="F68" s="118">
        <v>0.6</v>
      </c>
      <c r="G68" s="118">
        <v>0</v>
      </c>
      <c r="H68" s="118">
        <v>0</v>
      </c>
      <c r="I68" s="118">
        <v>0</v>
      </c>
      <c r="J68" s="118">
        <v>0</v>
      </c>
      <c r="K68" s="118">
        <v>2.5</v>
      </c>
      <c r="L68" s="29"/>
    </row>
    <row r="69" spans="2:12" x14ac:dyDescent="0.2">
      <c r="B69" s="29"/>
      <c r="C69" s="34"/>
      <c r="D69" s="29"/>
      <c r="E69" s="29"/>
      <c r="F69" s="29"/>
      <c r="G69" s="29"/>
      <c r="H69" s="29"/>
      <c r="I69" s="29"/>
      <c r="J69" s="29"/>
      <c r="K69" s="29"/>
      <c r="L69" s="29"/>
    </row>
    <row r="70" spans="2:12" ht="21" customHeight="1" x14ac:dyDescent="0.2">
      <c r="B70" s="227" t="s">
        <v>109</v>
      </c>
      <c r="C70" s="227"/>
      <c r="D70" s="227"/>
      <c r="E70" s="227"/>
      <c r="F70" s="227"/>
      <c r="G70" s="229" t="s">
        <v>30</v>
      </c>
      <c r="H70" s="229"/>
      <c r="I70" s="229"/>
      <c r="J70" s="229"/>
      <c r="K70" s="229"/>
      <c r="L70" s="113"/>
    </row>
    <row r="71" spans="2:12" ht="38.25" x14ac:dyDescent="0.2">
      <c r="B71" s="109"/>
      <c r="C71" s="110" t="s">
        <v>33</v>
      </c>
      <c r="D71" s="110" t="s">
        <v>35</v>
      </c>
      <c r="E71" s="110" t="s">
        <v>110</v>
      </c>
      <c r="F71" s="111" t="s">
        <v>36</v>
      </c>
      <c r="G71" s="111" t="s">
        <v>37</v>
      </c>
      <c r="H71" s="111" t="s">
        <v>38</v>
      </c>
      <c r="I71" s="111" t="s">
        <v>39</v>
      </c>
      <c r="J71" s="111" t="s">
        <v>40</v>
      </c>
      <c r="K71" s="111" t="s">
        <v>41</v>
      </c>
      <c r="L71" s="29"/>
    </row>
    <row r="72" spans="2:12" s="77" customFormat="1" ht="22.5" customHeight="1" x14ac:dyDescent="0.2">
      <c r="B72" s="78" t="s">
        <v>271</v>
      </c>
      <c r="C72" s="75"/>
      <c r="D72" s="75"/>
      <c r="E72" s="75"/>
      <c r="F72" s="76"/>
      <c r="G72" s="76"/>
      <c r="H72" s="76"/>
      <c r="I72" s="76"/>
      <c r="J72" s="76"/>
      <c r="K72" s="76"/>
      <c r="L72" s="78"/>
    </row>
    <row r="73" spans="2:12" x14ac:dyDescent="0.2">
      <c r="B73" s="45" t="s">
        <v>43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2:12" x14ac:dyDescent="0.2">
      <c r="B74" s="29" t="s">
        <v>45</v>
      </c>
      <c r="C74" s="72" t="s">
        <v>253</v>
      </c>
      <c r="D74" s="36">
        <v>80426</v>
      </c>
      <c r="E74" s="36">
        <v>172984</v>
      </c>
      <c r="F74" s="39">
        <v>0.46</v>
      </c>
      <c r="G74" s="39">
        <v>0.22</v>
      </c>
      <c r="H74" s="39">
        <v>0.35</v>
      </c>
      <c r="I74" s="39">
        <v>0.45</v>
      </c>
      <c r="J74" s="39">
        <v>0.56999999999999995</v>
      </c>
      <c r="K74" s="39">
        <v>0.78</v>
      </c>
      <c r="L74" s="29"/>
    </row>
    <row r="75" spans="2:12" ht="25.5" x14ac:dyDescent="0.2">
      <c r="B75" s="44" t="s">
        <v>176</v>
      </c>
      <c r="C75" s="72">
        <v>198</v>
      </c>
      <c r="D75" s="36">
        <v>563577</v>
      </c>
      <c r="E75" s="36">
        <v>913585</v>
      </c>
      <c r="F75" s="39">
        <v>0.62</v>
      </c>
      <c r="G75" s="39">
        <v>0.42</v>
      </c>
      <c r="H75" s="39">
        <v>0.54</v>
      </c>
      <c r="I75" s="39">
        <v>0.62</v>
      </c>
      <c r="J75" s="39">
        <v>0.7</v>
      </c>
      <c r="K75" s="39">
        <v>0.78</v>
      </c>
      <c r="L75" s="29"/>
    </row>
    <row r="76" spans="2:12" ht="25.5" x14ac:dyDescent="0.2">
      <c r="B76" s="44" t="s">
        <v>177</v>
      </c>
      <c r="C76" s="72" t="s">
        <v>254</v>
      </c>
      <c r="D76" s="36">
        <v>675620</v>
      </c>
      <c r="E76" s="36">
        <v>1487717</v>
      </c>
      <c r="F76" s="39">
        <v>0.45</v>
      </c>
      <c r="G76" s="39">
        <v>0.13</v>
      </c>
      <c r="H76" s="39">
        <v>0.25</v>
      </c>
      <c r="I76" s="39">
        <v>0.43</v>
      </c>
      <c r="J76" s="39">
        <v>0.57999999999999996</v>
      </c>
      <c r="K76" s="39">
        <v>0.71</v>
      </c>
      <c r="L76" s="29"/>
    </row>
    <row r="77" spans="2:12" x14ac:dyDescent="0.2">
      <c r="B77" s="29" t="s">
        <v>148</v>
      </c>
      <c r="C77" s="72" t="s">
        <v>255</v>
      </c>
      <c r="D77" s="36">
        <v>605187</v>
      </c>
      <c r="E77" s="36">
        <v>1427575</v>
      </c>
      <c r="F77" s="39">
        <v>0.42</v>
      </c>
      <c r="G77" s="39">
        <v>0.19</v>
      </c>
      <c r="H77" s="39">
        <v>0.28999999999999998</v>
      </c>
      <c r="I77" s="39">
        <v>0.42</v>
      </c>
      <c r="J77" s="39">
        <v>0.56000000000000005</v>
      </c>
      <c r="K77" s="39">
        <v>0.68</v>
      </c>
      <c r="L77" s="29"/>
    </row>
    <row r="78" spans="2:12" ht="25.5" x14ac:dyDescent="0.2">
      <c r="B78" s="44" t="s">
        <v>178</v>
      </c>
      <c r="C78" s="72" t="s">
        <v>256</v>
      </c>
      <c r="D78" s="36">
        <v>693570</v>
      </c>
      <c r="E78" s="36">
        <v>1291401</v>
      </c>
      <c r="F78" s="39">
        <v>0.54</v>
      </c>
      <c r="G78" s="39">
        <v>0.26</v>
      </c>
      <c r="H78" s="39">
        <v>0.42</v>
      </c>
      <c r="I78" s="39">
        <v>0.55000000000000004</v>
      </c>
      <c r="J78" s="39">
        <v>0.66</v>
      </c>
      <c r="K78" s="39">
        <v>0.74</v>
      </c>
      <c r="L78" s="29"/>
    </row>
    <row r="79" spans="2:12" ht="25.5" x14ac:dyDescent="0.2">
      <c r="B79" s="44" t="s">
        <v>198</v>
      </c>
      <c r="C79" s="72" t="s">
        <v>257</v>
      </c>
      <c r="D79" s="36">
        <v>1416501</v>
      </c>
      <c r="E79" s="36">
        <v>4069614</v>
      </c>
      <c r="F79" s="39">
        <v>0.35</v>
      </c>
      <c r="G79" s="39">
        <v>0.1</v>
      </c>
      <c r="H79" s="39">
        <v>0.18</v>
      </c>
      <c r="I79" s="39">
        <v>0.33</v>
      </c>
      <c r="J79" s="39">
        <v>0.5</v>
      </c>
      <c r="K79" s="39">
        <v>0.63</v>
      </c>
      <c r="L79" s="29"/>
    </row>
    <row r="80" spans="2:12" ht="25.5" x14ac:dyDescent="0.2">
      <c r="B80" s="44" t="s">
        <v>186</v>
      </c>
      <c r="C80" s="72">
        <v>800</v>
      </c>
      <c r="D80" s="36">
        <v>2174055</v>
      </c>
      <c r="E80" s="36">
        <v>4420558</v>
      </c>
      <c r="F80" s="39">
        <v>0.49</v>
      </c>
      <c r="G80" s="39">
        <v>0.3</v>
      </c>
      <c r="H80" s="39">
        <v>0.4</v>
      </c>
      <c r="I80" s="39">
        <v>0.51</v>
      </c>
      <c r="J80" s="39">
        <v>0.61</v>
      </c>
      <c r="K80" s="39">
        <v>0.71</v>
      </c>
      <c r="L80" s="29"/>
    </row>
    <row r="81" spans="2:12" x14ac:dyDescent="0.2">
      <c r="B81" s="29" t="s">
        <v>55</v>
      </c>
      <c r="C81" s="72">
        <v>50</v>
      </c>
      <c r="D81" s="36">
        <v>76580</v>
      </c>
      <c r="E81" s="36">
        <v>152036</v>
      </c>
      <c r="F81" s="39">
        <v>0.5</v>
      </c>
      <c r="G81" s="39">
        <v>0.23</v>
      </c>
      <c r="H81" s="39">
        <v>0.37</v>
      </c>
      <c r="I81" s="39">
        <v>0.48</v>
      </c>
      <c r="J81" s="39">
        <v>0.59</v>
      </c>
      <c r="K81" s="39">
        <v>0.7</v>
      </c>
      <c r="L81" s="29"/>
    </row>
    <row r="82" spans="2:12" x14ac:dyDescent="0.2">
      <c r="B82" s="29" t="s">
        <v>57</v>
      </c>
      <c r="C82" s="72">
        <v>166</v>
      </c>
      <c r="D82" s="36">
        <v>300009</v>
      </c>
      <c r="E82" s="36">
        <v>683553</v>
      </c>
      <c r="F82" s="39">
        <v>0.44</v>
      </c>
      <c r="G82" s="39">
        <v>0.28000000000000003</v>
      </c>
      <c r="H82" s="39">
        <v>0.36</v>
      </c>
      <c r="I82" s="39">
        <v>0.45</v>
      </c>
      <c r="J82" s="39">
        <v>0.54</v>
      </c>
      <c r="K82" s="39">
        <v>0.62</v>
      </c>
      <c r="L82" s="29"/>
    </row>
    <row r="83" spans="2:12" x14ac:dyDescent="0.2">
      <c r="B83" s="29" t="s">
        <v>49</v>
      </c>
      <c r="C83" s="72">
        <v>38</v>
      </c>
      <c r="D83" s="36">
        <v>110127</v>
      </c>
      <c r="E83" s="36">
        <v>156466</v>
      </c>
      <c r="F83" s="39">
        <v>0.7</v>
      </c>
      <c r="G83" s="39">
        <v>0.48</v>
      </c>
      <c r="H83" s="39">
        <v>0.61</v>
      </c>
      <c r="I83" s="39">
        <v>0.73</v>
      </c>
      <c r="J83" s="39">
        <v>0.86</v>
      </c>
      <c r="K83" s="39">
        <v>0.91</v>
      </c>
      <c r="L83" s="29"/>
    </row>
    <row r="84" spans="2:12" x14ac:dyDescent="0.2">
      <c r="B84" s="29" t="s">
        <v>166</v>
      </c>
      <c r="C84" s="72" t="s">
        <v>258</v>
      </c>
      <c r="D84" s="36">
        <v>24777</v>
      </c>
      <c r="E84" s="36">
        <v>65428</v>
      </c>
      <c r="F84" s="39">
        <v>0.38</v>
      </c>
      <c r="G84" s="39">
        <v>7.0000000000000007E-2</v>
      </c>
      <c r="H84" s="39">
        <v>0.15</v>
      </c>
      <c r="I84" s="39">
        <v>0.25</v>
      </c>
      <c r="J84" s="39">
        <v>0.44</v>
      </c>
      <c r="K84" s="39">
        <v>0.53</v>
      </c>
      <c r="L84" s="29"/>
    </row>
    <row r="85" spans="2:12" x14ac:dyDescent="0.2">
      <c r="B85" s="29" t="s">
        <v>152</v>
      </c>
      <c r="C85" s="72" t="s">
        <v>259</v>
      </c>
      <c r="D85" s="36">
        <v>403728</v>
      </c>
      <c r="E85" s="36">
        <v>866685</v>
      </c>
      <c r="F85" s="39">
        <v>0.47</v>
      </c>
      <c r="G85" s="39">
        <v>0.14000000000000001</v>
      </c>
      <c r="H85" s="39">
        <v>0.25</v>
      </c>
      <c r="I85" s="39">
        <v>0.39</v>
      </c>
      <c r="J85" s="39">
        <v>0.53</v>
      </c>
      <c r="K85" s="39">
        <v>0.61</v>
      </c>
      <c r="L85" s="29"/>
    </row>
    <row r="86" spans="2:12" x14ac:dyDescent="0.2">
      <c r="B86" s="29" t="s">
        <v>185</v>
      </c>
      <c r="C86" s="72">
        <v>6</v>
      </c>
      <c r="D86" s="36">
        <v>3473</v>
      </c>
      <c r="E86" s="36">
        <v>8516</v>
      </c>
      <c r="F86" s="39">
        <v>0.41</v>
      </c>
      <c r="G86" s="39"/>
      <c r="H86" s="39"/>
      <c r="I86" s="39"/>
      <c r="J86" s="39"/>
      <c r="K86" s="39"/>
      <c r="L86" s="29"/>
    </row>
    <row r="87" spans="2:12" x14ac:dyDescent="0.2">
      <c r="B87" s="29" t="s">
        <v>59</v>
      </c>
      <c r="C87" s="72">
        <v>8</v>
      </c>
      <c r="D87" s="36">
        <v>330</v>
      </c>
      <c r="E87" s="36">
        <v>7408</v>
      </c>
      <c r="F87" s="39">
        <v>0.04</v>
      </c>
      <c r="G87" s="39"/>
      <c r="H87" s="39"/>
      <c r="I87" s="39"/>
      <c r="J87" s="39"/>
      <c r="K87" s="39"/>
      <c r="L87" s="29"/>
    </row>
    <row r="88" spans="2:12" x14ac:dyDescent="0.2">
      <c r="B88" s="29" t="s">
        <v>61</v>
      </c>
      <c r="C88" s="72">
        <v>10</v>
      </c>
      <c r="D88" s="36">
        <v>14524</v>
      </c>
      <c r="E88" s="36">
        <v>30748</v>
      </c>
      <c r="F88" s="39">
        <v>0.47</v>
      </c>
      <c r="G88" s="39"/>
      <c r="H88" s="39"/>
      <c r="I88" s="39"/>
      <c r="J88" s="39"/>
      <c r="K88" s="39"/>
      <c r="L88" s="29"/>
    </row>
    <row r="89" spans="2:12" ht="25.5" x14ac:dyDescent="0.2">
      <c r="B89" s="44" t="s">
        <v>180</v>
      </c>
      <c r="C89" s="72">
        <v>161</v>
      </c>
      <c r="D89" s="36">
        <v>435010</v>
      </c>
      <c r="E89" s="36">
        <v>699783</v>
      </c>
      <c r="F89" s="39">
        <v>0.62</v>
      </c>
      <c r="G89" s="39">
        <v>0.41</v>
      </c>
      <c r="H89" s="39">
        <v>0.52</v>
      </c>
      <c r="I89" s="39">
        <v>0.6</v>
      </c>
      <c r="J89" s="39">
        <v>0.72</v>
      </c>
      <c r="K89" s="39">
        <v>0.8</v>
      </c>
      <c r="L89" s="29"/>
    </row>
    <row r="90" spans="2:12" ht="25.5" x14ac:dyDescent="0.2">
      <c r="B90" s="44" t="s">
        <v>181</v>
      </c>
      <c r="C90" s="72" t="s">
        <v>260</v>
      </c>
      <c r="D90" s="36">
        <v>419669</v>
      </c>
      <c r="E90" s="36">
        <v>746500</v>
      </c>
      <c r="F90" s="39">
        <v>0.56000000000000005</v>
      </c>
      <c r="G90" s="39">
        <v>0.37</v>
      </c>
      <c r="H90" s="39">
        <v>0.46</v>
      </c>
      <c r="I90" s="39">
        <v>0.56000000000000005</v>
      </c>
      <c r="J90" s="39">
        <v>0.68</v>
      </c>
      <c r="K90" s="39">
        <v>0.77</v>
      </c>
      <c r="L90" s="29"/>
    </row>
    <row r="91" spans="2:12" x14ac:dyDescent="0.2">
      <c r="B91" s="29" t="s">
        <v>155</v>
      </c>
      <c r="C91" s="72">
        <v>457</v>
      </c>
      <c r="D91" s="36">
        <v>934275</v>
      </c>
      <c r="E91" s="36">
        <v>1425711</v>
      </c>
      <c r="F91" s="39">
        <v>0.66</v>
      </c>
      <c r="G91" s="39">
        <v>0.4</v>
      </c>
      <c r="H91" s="39">
        <v>0.5</v>
      </c>
      <c r="I91" s="39">
        <v>0.67</v>
      </c>
      <c r="J91" s="39">
        <v>0.81</v>
      </c>
      <c r="K91" s="39">
        <v>0.91</v>
      </c>
      <c r="L91" s="29"/>
    </row>
    <row r="92" spans="2:12" x14ac:dyDescent="0.2">
      <c r="B92" s="29" t="s">
        <v>64</v>
      </c>
      <c r="C92" s="72">
        <v>140</v>
      </c>
      <c r="D92" s="36">
        <v>328713</v>
      </c>
      <c r="E92" s="36">
        <v>601489</v>
      </c>
      <c r="F92" s="39">
        <v>0.55000000000000004</v>
      </c>
      <c r="G92" s="39">
        <v>0.36</v>
      </c>
      <c r="H92" s="39">
        <v>0.45</v>
      </c>
      <c r="I92" s="39">
        <v>0.56999999999999995</v>
      </c>
      <c r="J92" s="39">
        <v>0.65</v>
      </c>
      <c r="K92" s="39">
        <v>0.72</v>
      </c>
      <c r="L92" s="29"/>
    </row>
    <row r="93" spans="2:12" x14ac:dyDescent="0.2">
      <c r="B93" s="45" t="s">
        <v>173</v>
      </c>
      <c r="C93" s="72"/>
      <c r="D93" s="36"/>
      <c r="E93" s="36"/>
      <c r="F93" s="39"/>
      <c r="G93" s="39"/>
      <c r="H93" s="39"/>
      <c r="I93" s="39"/>
      <c r="J93" s="39"/>
      <c r="K93" s="39"/>
      <c r="L93" s="29"/>
    </row>
    <row r="94" spans="2:12" x14ac:dyDescent="0.2">
      <c r="B94" s="29" t="s">
        <v>157</v>
      </c>
      <c r="C94" s="72" t="s">
        <v>261</v>
      </c>
      <c r="D94" s="36">
        <v>607681</v>
      </c>
      <c r="E94" s="36">
        <v>2949613</v>
      </c>
      <c r="F94" s="39">
        <v>0.21</v>
      </c>
      <c r="G94" s="39">
        <v>0.08</v>
      </c>
      <c r="H94" s="39">
        <v>0.12</v>
      </c>
      <c r="I94" s="39">
        <v>0.18</v>
      </c>
      <c r="J94" s="39">
        <v>0.28999999999999998</v>
      </c>
      <c r="K94" s="39">
        <v>0.41</v>
      </c>
      <c r="L94" s="29"/>
    </row>
    <row r="95" spans="2:12" x14ac:dyDescent="0.2">
      <c r="B95" s="29" t="s">
        <v>174</v>
      </c>
      <c r="C95" s="72" t="s">
        <v>262</v>
      </c>
      <c r="D95" s="36">
        <v>5366</v>
      </c>
      <c r="E95" s="36">
        <v>52925</v>
      </c>
      <c r="F95" s="39">
        <v>0.1</v>
      </c>
      <c r="G95" s="39">
        <v>0.02</v>
      </c>
      <c r="H95" s="39">
        <v>0.04</v>
      </c>
      <c r="I95" s="39">
        <v>7.0000000000000007E-2</v>
      </c>
      <c r="J95" s="39">
        <v>0.13</v>
      </c>
      <c r="K95" s="39">
        <v>0.17</v>
      </c>
      <c r="L95" s="29"/>
    </row>
    <row r="96" spans="2:12" x14ac:dyDescent="0.2">
      <c r="B96" s="29" t="s">
        <v>175</v>
      </c>
      <c r="C96" s="72">
        <v>11</v>
      </c>
      <c r="D96" s="36">
        <v>9430</v>
      </c>
      <c r="E96" s="36">
        <v>37574</v>
      </c>
      <c r="F96" s="39">
        <v>0.25</v>
      </c>
      <c r="G96" s="39"/>
      <c r="H96" s="39"/>
      <c r="I96" s="39"/>
      <c r="J96" s="39"/>
      <c r="K96" s="39"/>
      <c r="L96" s="29"/>
    </row>
    <row r="97" spans="2:12" x14ac:dyDescent="0.2">
      <c r="B97" s="45" t="s">
        <v>68</v>
      </c>
      <c r="C97" s="72"/>
      <c r="D97" s="36"/>
      <c r="E97" s="36"/>
      <c r="F97" s="39"/>
      <c r="G97" s="39"/>
      <c r="H97" s="39"/>
      <c r="I97" s="39"/>
      <c r="J97" s="39"/>
      <c r="K97" s="39"/>
      <c r="L97" s="29"/>
    </row>
    <row r="98" spans="2:12" x14ac:dyDescent="0.2">
      <c r="B98" s="29" t="s">
        <v>159</v>
      </c>
      <c r="C98" s="72">
        <v>17</v>
      </c>
      <c r="D98" s="36">
        <v>12742</v>
      </c>
      <c r="E98" s="36">
        <v>93295</v>
      </c>
      <c r="F98" s="39">
        <v>0.14000000000000001</v>
      </c>
      <c r="G98" s="39"/>
      <c r="H98" s="39"/>
      <c r="I98" s="39"/>
      <c r="J98" s="39"/>
      <c r="K98" s="39"/>
      <c r="L98" s="29"/>
    </row>
    <row r="99" spans="2:12" x14ac:dyDescent="0.2">
      <c r="B99" s="29" t="s">
        <v>70</v>
      </c>
      <c r="C99" s="72">
        <v>11</v>
      </c>
      <c r="D99" s="36">
        <v>1988</v>
      </c>
      <c r="E99" s="36">
        <v>42651</v>
      </c>
      <c r="F99" s="39">
        <v>0.05</v>
      </c>
      <c r="G99" s="39"/>
      <c r="H99" s="39"/>
      <c r="I99" s="39"/>
      <c r="J99" s="39"/>
      <c r="K99" s="39"/>
      <c r="L99" s="29"/>
    </row>
    <row r="100" spans="2:12" x14ac:dyDescent="0.2">
      <c r="B100" s="29" t="s">
        <v>160</v>
      </c>
      <c r="C100" s="72">
        <v>94</v>
      </c>
      <c r="D100" s="36">
        <v>7253</v>
      </c>
      <c r="E100" s="36">
        <v>228529</v>
      </c>
      <c r="F100" s="39">
        <v>0.03</v>
      </c>
      <c r="G100" s="39">
        <v>0.01</v>
      </c>
      <c r="H100" s="39">
        <v>0.01</v>
      </c>
      <c r="I100" s="39">
        <v>0.02</v>
      </c>
      <c r="J100" s="39">
        <v>0.03</v>
      </c>
      <c r="K100" s="39">
        <v>0.05</v>
      </c>
      <c r="L100" s="29"/>
    </row>
    <row r="101" spans="2:12" x14ac:dyDescent="0.2">
      <c r="B101" s="29" t="s">
        <v>45</v>
      </c>
      <c r="C101" s="72">
        <v>15</v>
      </c>
      <c r="D101" s="36">
        <v>6451</v>
      </c>
      <c r="E101" s="36">
        <v>35906</v>
      </c>
      <c r="F101" s="39">
        <v>0.18</v>
      </c>
      <c r="G101" s="39"/>
      <c r="H101" s="39"/>
      <c r="I101" s="39"/>
      <c r="J101" s="39"/>
      <c r="K101" s="39"/>
      <c r="L101" s="29"/>
    </row>
    <row r="102" spans="2:12" x14ac:dyDescent="0.2">
      <c r="B102" s="29" t="s">
        <v>76</v>
      </c>
      <c r="C102" s="72">
        <v>13</v>
      </c>
      <c r="D102" s="36">
        <v>20684</v>
      </c>
      <c r="E102" s="36">
        <v>85847</v>
      </c>
      <c r="F102" s="39">
        <v>0.24</v>
      </c>
      <c r="G102" s="39"/>
      <c r="H102" s="39"/>
      <c r="I102" s="39"/>
      <c r="J102" s="39"/>
      <c r="K102" s="39"/>
      <c r="L102" s="29"/>
    </row>
    <row r="103" spans="2:12" x14ac:dyDescent="0.2">
      <c r="B103" s="29" t="s">
        <v>74</v>
      </c>
      <c r="C103" s="72">
        <v>9</v>
      </c>
      <c r="D103" s="36">
        <v>7050</v>
      </c>
      <c r="E103" s="36">
        <v>57819</v>
      </c>
      <c r="F103" s="39">
        <v>0.12</v>
      </c>
      <c r="G103" s="39"/>
      <c r="H103" s="39"/>
      <c r="I103" s="39"/>
      <c r="J103" s="39"/>
      <c r="K103" s="39"/>
      <c r="L103" s="29"/>
    </row>
    <row r="104" spans="2:12" x14ac:dyDescent="0.2">
      <c r="B104" s="29" t="s">
        <v>78</v>
      </c>
      <c r="C104" s="72">
        <v>47</v>
      </c>
      <c r="D104" s="36">
        <v>13137</v>
      </c>
      <c r="E104" s="36">
        <v>123917</v>
      </c>
      <c r="F104" s="39">
        <v>0.11</v>
      </c>
      <c r="G104" s="39">
        <v>0.01</v>
      </c>
      <c r="H104" s="39">
        <v>0.01</v>
      </c>
      <c r="I104" s="39">
        <v>0.04</v>
      </c>
      <c r="J104" s="39">
        <v>0.13</v>
      </c>
      <c r="K104" s="39">
        <v>0.28999999999999998</v>
      </c>
      <c r="L104" s="29"/>
    </row>
    <row r="105" spans="2:12" x14ac:dyDescent="0.2">
      <c r="B105" s="29" t="s">
        <v>80</v>
      </c>
      <c r="C105" s="72">
        <v>17</v>
      </c>
      <c r="D105" s="36">
        <v>9875</v>
      </c>
      <c r="E105" s="36">
        <v>55242</v>
      </c>
      <c r="F105" s="39">
        <v>0.18</v>
      </c>
      <c r="G105" s="39"/>
      <c r="H105" s="39"/>
      <c r="I105" s="39"/>
      <c r="J105" s="39"/>
      <c r="K105" s="39"/>
      <c r="L105" s="29"/>
    </row>
    <row r="106" spans="2:12" x14ac:dyDescent="0.2">
      <c r="B106" s="29" t="s">
        <v>162</v>
      </c>
      <c r="C106" s="72" t="s">
        <v>263</v>
      </c>
      <c r="D106" s="36">
        <v>950</v>
      </c>
      <c r="E106" s="36">
        <v>44530</v>
      </c>
      <c r="F106" s="39">
        <v>0.02</v>
      </c>
      <c r="G106" s="39">
        <v>0</v>
      </c>
      <c r="H106" s="39">
        <v>0.01</v>
      </c>
      <c r="I106" s="39">
        <v>0.01</v>
      </c>
      <c r="J106" s="39">
        <v>0.03</v>
      </c>
      <c r="K106" s="39">
        <v>0.11</v>
      </c>
      <c r="L106" s="29"/>
    </row>
    <row r="107" spans="2:12" x14ac:dyDescent="0.2">
      <c r="B107" s="29" t="s">
        <v>163</v>
      </c>
      <c r="C107" s="72" t="s">
        <v>264</v>
      </c>
      <c r="D107" s="36">
        <v>3223</v>
      </c>
      <c r="E107" s="36">
        <v>121634</v>
      </c>
      <c r="F107" s="39">
        <v>0.03</v>
      </c>
      <c r="G107" s="39">
        <v>0</v>
      </c>
      <c r="H107" s="39">
        <v>0.01</v>
      </c>
      <c r="I107" s="39">
        <v>0.02</v>
      </c>
      <c r="J107" s="39">
        <v>0.03</v>
      </c>
      <c r="K107" s="39">
        <v>0.04</v>
      </c>
      <c r="L107" s="29"/>
    </row>
    <row r="108" spans="2:12" x14ac:dyDescent="0.2">
      <c r="B108" s="29" t="s">
        <v>84</v>
      </c>
      <c r="C108" s="72" t="s">
        <v>265</v>
      </c>
      <c r="D108" s="36">
        <v>963923</v>
      </c>
      <c r="E108" s="36">
        <v>5421265</v>
      </c>
      <c r="F108" s="39">
        <v>0.18</v>
      </c>
      <c r="G108" s="39">
        <v>0.06</v>
      </c>
      <c r="H108" s="39">
        <v>0.1</v>
      </c>
      <c r="I108" s="39">
        <v>0.15</v>
      </c>
      <c r="J108" s="39">
        <v>0.22</v>
      </c>
      <c r="K108" s="39">
        <v>0.32</v>
      </c>
      <c r="L108" s="29"/>
    </row>
    <row r="109" spans="2:12" x14ac:dyDescent="0.2">
      <c r="B109" s="29" t="s">
        <v>184</v>
      </c>
      <c r="C109" s="72" t="s">
        <v>266</v>
      </c>
      <c r="D109" s="36">
        <v>1844384</v>
      </c>
      <c r="E109" s="36">
        <v>12356081</v>
      </c>
      <c r="F109" s="39">
        <v>0.15</v>
      </c>
      <c r="G109" s="39">
        <v>0.04</v>
      </c>
      <c r="H109" s="39">
        <v>7.0000000000000007E-2</v>
      </c>
      <c r="I109" s="39">
        <v>0.12</v>
      </c>
      <c r="J109" s="39">
        <v>0.18</v>
      </c>
      <c r="K109" s="39">
        <v>0.25</v>
      </c>
      <c r="L109" s="29"/>
    </row>
    <row r="110" spans="2:12" x14ac:dyDescent="0.2">
      <c r="B110" s="29" t="s">
        <v>55</v>
      </c>
      <c r="C110" s="72">
        <v>49</v>
      </c>
      <c r="D110" s="36">
        <v>56575</v>
      </c>
      <c r="E110" s="36">
        <v>366417</v>
      </c>
      <c r="F110" s="39">
        <v>0.15</v>
      </c>
      <c r="G110" s="39">
        <v>7.0000000000000007E-2</v>
      </c>
      <c r="H110" s="39">
        <v>0.11</v>
      </c>
      <c r="I110" s="39">
        <v>0.13</v>
      </c>
      <c r="J110" s="39">
        <v>0.19</v>
      </c>
      <c r="K110" s="39">
        <v>0.25</v>
      </c>
      <c r="L110" s="29"/>
    </row>
    <row r="111" spans="2:12" x14ac:dyDescent="0.2">
      <c r="B111" s="29" t="s">
        <v>57</v>
      </c>
      <c r="C111" s="72">
        <v>57</v>
      </c>
      <c r="D111" s="36">
        <v>59918</v>
      </c>
      <c r="E111" s="36">
        <v>401591</v>
      </c>
      <c r="F111" s="39">
        <v>0.15</v>
      </c>
      <c r="G111" s="39">
        <v>7.0000000000000007E-2</v>
      </c>
      <c r="H111" s="39">
        <v>0.09</v>
      </c>
      <c r="I111" s="39">
        <v>0.15</v>
      </c>
      <c r="J111" s="39">
        <v>0.2</v>
      </c>
      <c r="K111" s="39">
        <v>0.25</v>
      </c>
      <c r="L111" s="29"/>
    </row>
    <row r="112" spans="2:12" x14ac:dyDescent="0.2">
      <c r="B112" s="29" t="s">
        <v>9</v>
      </c>
      <c r="C112" s="72" t="s">
        <v>111</v>
      </c>
      <c r="D112" s="36">
        <v>158131</v>
      </c>
      <c r="E112" s="36">
        <v>1478952</v>
      </c>
      <c r="F112" s="39">
        <v>0.11</v>
      </c>
      <c r="G112" s="39">
        <v>0.02</v>
      </c>
      <c r="H112" s="39">
        <v>0.05</v>
      </c>
      <c r="I112" s="39">
        <v>0.09</v>
      </c>
      <c r="J112" s="39">
        <v>0.13</v>
      </c>
      <c r="K112" s="39">
        <v>0.18</v>
      </c>
      <c r="L112" s="29"/>
    </row>
    <row r="113" spans="2:12" x14ac:dyDescent="0.2">
      <c r="B113" s="29" t="s">
        <v>104</v>
      </c>
      <c r="C113" s="72">
        <v>15</v>
      </c>
      <c r="D113" s="36">
        <v>18907</v>
      </c>
      <c r="E113" s="36">
        <v>114147</v>
      </c>
      <c r="F113" s="39">
        <v>0.17</v>
      </c>
      <c r="G113" s="39"/>
      <c r="H113" s="39"/>
      <c r="I113" s="39"/>
      <c r="J113" s="39"/>
      <c r="K113" s="39"/>
      <c r="L113" s="29"/>
    </row>
    <row r="114" spans="2:12" x14ac:dyDescent="0.2">
      <c r="B114" s="29" t="s">
        <v>166</v>
      </c>
      <c r="C114" s="72" t="s">
        <v>188</v>
      </c>
      <c r="D114" s="36">
        <v>50476</v>
      </c>
      <c r="E114" s="36">
        <v>212541</v>
      </c>
      <c r="F114" s="39">
        <v>0.24</v>
      </c>
      <c r="G114" s="39">
        <v>0.03</v>
      </c>
      <c r="H114" s="39">
        <v>0.09</v>
      </c>
      <c r="I114" s="39">
        <v>0.18</v>
      </c>
      <c r="J114" s="39">
        <v>0.31</v>
      </c>
      <c r="K114" s="39">
        <v>0.37</v>
      </c>
      <c r="L114" s="29"/>
    </row>
    <row r="115" spans="2:12" x14ac:dyDescent="0.2">
      <c r="B115" s="29" t="s">
        <v>152</v>
      </c>
      <c r="C115" s="72" t="s">
        <v>267</v>
      </c>
      <c r="D115" s="36">
        <v>170549</v>
      </c>
      <c r="E115" s="36">
        <v>923148</v>
      </c>
      <c r="F115" s="39">
        <v>0.18</v>
      </c>
      <c r="G115" s="39">
        <v>0.03</v>
      </c>
      <c r="H115" s="39">
        <v>0.04</v>
      </c>
      <c r="I115" s="39">
        <v>0.11</v>
      </c>
      <c r="J115" s="39">
        <v>0.23</v>
      </c>
      <c r="K115" s="39">
        <v>0.32</v>
      </c>
      <c r="L115" s="29"/>
    </row>
    <row r="116" spans="2:12" ht="14.25" x14ac:dyDescent="0.2">
      <c r="B116" s="29" t="s">
        <v>429</v>
      </c>
      <c r="C116" s="72">
        <v>8</v>
      </c>
      <c r="D116" s="36">
        <v>6737</v>
      </c>
      <c r="E116" s="36">
        <v>32984</v>
      </c>
      <c r="F116" s="39">
        <v>0.2</v>
      </c>
      <c r="G116" s="39"/>
      <c r="H116" s="39"/>
      <c r="I116" s="39"/>
      <c r="J116" s="39"/>
      <c r="K116" s="39"/>
      <c r="L116" s="29"/>
    </row>
    <row r="117" spans="2:12" x14ac:dyDescent="0.2">
      <c r="B117" s="29" t="s">
        <v>185</v>
      </c>
      <c r="C117" s="72">
        <v>11</v>
      </c>
      <c r="D117" s="36">
        <v>16215</v>
      </c>
      <c r="E117" s="36">
        <v>64153</v>
      </c>
      <c r="F117" s="39">
        <v>0.25</v>
      </c>
      <c r="G117" s="39"/>
      <c r="H117" s="39"/>
      <c r="I117" s="39"/>
      <c r="J117" s="39"/>
      <c r="K117" s="39"/>
      <c r="L117" s="29"/>
    </row>
    <row r="118" spans="2:12" x14ac:dyDescent="0.2">
      <c r="B118" s="29" t="s">
        <v>167</v>
      </c>
      <c r="C118" s="72">
        <v>128</v>
      </c>
      <c r="D118" s="36">
        <v>2648</v>
      </c>
      <c r="E118" s="36">
        <v>258807</v>
      </c>
      <c r="F118" s="39">
        <v>0.01</v>
      </c>
      <c r="G118" s="39">
        <v>0</v>
      </c>
      <c r="H118" s="39">
        <v>0</v>
      </c>
      <c r="I118" s="39">
        <v>0.01</v>
      </c>
      <c r="J118" s="39">
        <v>0.01</v>
      </c>
      <c r="K118" s="39">
        <v>0.03</v>
      </c>
      <c r="L118" s="29"/>
    </row>
    <row r="119" spans="2:12" x14ac:dyDescent="0.2">
      <c r="B119" s="29" t="s">
        <v>95</v>
      </c>
      <c r="C119" s="72">
        <v>31</v>
      </c>
      <c r="D119" s="36">
        <v>55230</v>
      </c>
      <c r="E119" s="36">
        <v>233443</v>
      </c>
      <c r="F119" s="39">
        <v>0.24</v>
      </c>
      <c r="G119" s="39">
        <v>0.1</v>
      </c>
      <c r="H119" s="39">
        <v>0.15</v>
      </c>
      <c r="I119" s="39">
        <v>0.21</v>
      </c>
      <c r="J119" s="39">
        <v>0.31</v>
      </c>
      <c r="K119" s="39">
        <v>0.45</v>
      </c>
      <c r="L119" s="29"/>
    </row>
    <row r="120" spans="2:12" ht="14.25" x14ac:dyDescent="0.2">
      <c r="B120" s="29" t="s">
        <v>462</v>
      </c>
      <c r="C120" s="72">
        <v>71</v>
      </c>
      <c r="D120" s="36">
        <v>32617</v>
      </c>
      <c r="E120" s="36">
        <v>302440</v>
      </c>
      <c r="F120" s="39">
        <v>0.11</v>
      </c>
      <c r="G120" s="39">
        <v>0.04</v>
      </c>
      <c r="H120" s="39">
        <v>0.06</v>
      </c>
      <c r="I120" s="39">
        <v>0.08</v>
      </c>
      <c r="J120" s="39">
        <v>0.14000000000000001</v>
      </c>
      <c r="K120" s="39">
        <v>0.25</v>
      </c>
      <c r="L120" s="29"/>
    </row>
    <row r="121" spans="2:12" x14ac:dyDescent="0.2">
      <c r="B121" s="29" t="s">
        <v>12</v>
      </c>
      <c r="C121" s="72" t="s">
        <v>268</v>
      </c>
      <c r="D121" s="36">
        <v>506033</v>
      </c>
      <c r="E121" s="36">
        <v>2955338</v>
      </c>
      <c r="F121" s="39">
        <v>0.17</v>
      </c>
      <c r="G121" s="39">
        <v>0.05</v>
      </c>
      <c r="H121" s="39">
        <v>0.09</v>
      </c>
      <c r="I121" s="39">
        <v>0.15</v>
      </c>
      <c r="J121" s="39">
        <v>0.21</v>
      </c>
      <c r="K121" s="39">
        <v>0.27</v>
      </c>
      <c r="L121" s="29"/>
    </row>
    <row r="122" spans="2:12" x14ac:dyDescent="0.2">
      <c r="B122" s="29" t="s">
        <v>102</v>
      </c>
      <c r="C122" s="72" t="s">
        <v>269</v>
      </c>
      <c r="D122" s="36">
        <v>219853</v>
      </c>
      <c r="E122" s="36">
        <v>1646413</v>
      </c>
      <c r="F122" s="39">
        <v>0.13</v>
      </c>
      <c r="G122" s="39">
        <v>0.06</v>
      </c>
      <c r="H122" s="39">
        <v>0.09</v>
      </c>
      <c r="I122" s="39">
        <v>0.13</v>
      </c>
      <c r="J122" s="39">
        <v>0.17</v>
      </c>
      <c r="K122" s="39">
        <v>0.22</v>
      </c>
      <c r="L122" s="29"/>
    </row>
    <row r="123" spans="2:12" x14ac:dyDescent="0.2">
      <c r="B123" s="29" t="s">
        <v>169</v>
      </c>
      <c r="C123" s="72">
        <v>23</v>
      </c>
      <c r="D123" s="36">
        <v>35321</v>
      </c>
      <c r="E123" s="36">
        <v>158729</v>
      </c>
      <c r="F123" s="39">
        <v>0.22</v>
      </c>
      <c r="G123" s="39">
        <v>0.09</v>
      </c>
      <c r="H123" s="39">
        <v>0.14000000000000001</v>
      </c>
      <c r="I123" s="39">
        <v>0.19</v>
      </c>
      <c r="J123" s="39">
        <v>0.31</v>
      </c>
      <c r="K123" s="39">
        <v>0.45</v>
      </c>
      <c r="L123" s="29"/>
    </row>
    <row r="124" spans="2:12" x14ac:dyDescent="0.2">
      <c r="B124" s="29" t="s">
        <v>91</v>
      </c>
      <c r="C124" s="72">
        <v>16</v>
      </c>
      <c r="D124" s="36">
        <v>640</v>
      </c>
      <c r="E124" s="36">
        <v>15265</v>
      </c>
      <c r="F124" s="39">
        <v>0.04</v>
      </c>
      <c r="G124" s="39"/>
      <c r="H124" s="39"/>
      <c r="I124" s="39"/>
      <c r="J124" s="39"/>
      <c r="K124" s="39"/>
      <c r="L124" s="29"/>
    </row>
    <row r="125" spans="2:12" ht="14.25" x14ac:dyDescent="0.2">
      <c r="B125" s="45" t="s">
        <v>433</v>
      </c>
      <c r="C125" s="72"/>
      <c r="D125" s="36"/>
      <c r="E125" s="36"/>
      <c r="F125" s="39"/>
      <c r="G125" s="39"/>
      <c r="H125" s="39"/>
      <c r="I125" s="39"/>
      <c r="J125" s="39"/>
      <c r="K125" s="39"/>
      <c r="L125" s="29"/>
    </row>
    <row r="126" spans="2:12" x14ac:dyDescent="0.2">
      <c r="B126" s="29" t="s">
        <v>432</v>
      </c>
      <c r="C126" s="72" t="s">
        <v>251</v>
      </c>
      <c r="D126" s="36">
        <v>11338</v>
      </c>
      <c r="E126" s="36">
        <v>67078</v>
      </c>
      <c r="F126" s="39">
        <v>0.17</v>
      </c>
      <c r="G126" s="39"/>
      <c r="H126" s="39"/>
      <c r="I126" s="39"/>
      <c r="J126" s="39"/>
      <c r="K126" s="39"/>
      <c r="L126" s="29"/>
    </row>
    <row r="127" spans="2:12" x14ac:dyDescent="0.2">
      <c r="B127" s="29" t="s">
        <v>270</v>
      </c>
      <c r="C127" s="72">
        <v>6</v>
      </c>
      <c r="D127" s="36">
        <v>10806</v>
      </c>
      <c r="E127" s="36">
        <v>33390</v>
      </c>
      <c r="F127" s="39">
        <v>0.32</v>
      </c>
      <c r="G127" s="39"/>
      <c r="H127" s="39"/>
      <c r="I127" s="39"/>
      <c r="J127" s="39"/>
      <c r="K127" s="39"/>
      <c r="L127" s="29"/>
    </row>
    <row r="128" spans="2:12" x14ac:dyDescent="0.2">
      <c r="B128" s="29"/>
      <c r="C128" s="72"/>
      <c r="D128" s="36"/>
      <c r="E128" s="36"/>
      <c r="F128" s="39"/>
      <c r="G128" s="39"/>
      <c r="H128" s="39"/>
      <c r="I128" s="39"/>
      <c r="J128" s="39"/>
      <c r="K128" s="39"/>
      <c r="L128" s="29"/>
    </row>
    <row r="129" spans="2:12" s="24" customFormat="1" ht="18" customHeight="1" x14ac:dyDescent="0.2">
      <c r="B129" s="74" t="s">
        <v>272</v>
      </c>
      <c r="C129" s="75"/>
      <c r="D129" s="75"/>
      <c r="E129" s="75"/>
      <c r="F129" s="76"/>
      <c r="G129" s="76"/>
      <c r="H129" s="76"/>
      <c r="I129" s="76"/>
      <c r="J129" s="76"/>
      <c r="K129" s="76"/>
    </row>
    <row r="130" spans="2:12" x14ac:dyDescent="0.2">
      <c r="B130" s="29" t="s">
        <v>273</v>
      </c>
      <c r="C130" s="72">
        <v>18</v>
      </c>
      <c r="D130" s="36">
        <v>38805</v>
      </c>
      <c r="E130" s="36">
        <v>69278</v>
      </c>
      <c r="F130" s="39">
        <v>0.56000000000000005</v>
      </c>
      <c r="G130" s="39"/>
      <c r="H130" s="39"/>
      <c r="I130" s="39"/>
      <c r="J130" s="39"/>
      <c r="K130" s="39"/>
      <c r="L130" s="29"/>
    </row>
    <row r="131" spans="2:12" x14ac:dyDescent="0.2">
      <c r="B131" s="29" t="s">
        <v>274</v>
      </c>
      <c r="C131" s="72">
        <v>229</v>
      </c>
      <c r="D131" s="36">
        <v>1205212</v>
      </c>
      <c r="E131" s="36">
        <v>1901569</v>
      </c>
      <c r="F131" s="39">
        <v>0.63</v>
      </c>
      <c r="G131" s="39">
        <v>0.43</v>
      </c>
      <c r="H131" s="39">
        <v>0.54</v>
      </c>
      <c r="I131" s="39">
        <v>0.69</v>
      </c>
      <c r="J131" s="39">
        <v>0.79</v>
      </c>
      <c r="K131" s="39">
        <v>0.87</v>
      </c>
      <c r="L131" s="29"/>
    </row>
    <row r="132" spans="2:12" x14ac:dyDescent="0.2">
      <c r="B132" s="29"/>
      <c r="C132" s="72"/>
      <c r="D132" s="36"/>
      <c r="E132" s="36"/>
      <c r="F132" s="39"/>
      <c r="G132" s="39"/>
      <c r="H132" s="39"/>
      <c r="I132" s="39"/>
      <c r="J132" s="39"/>
      <c r="K132" s="39"/>
      <c r="L132" s="29"/>
    </row>
    <row r="133" spans="2:12" s="24" customFormat="1" ht="18" customHeight="1" x14ac:dyDescent="0.2">
      <c r="B133" s="74" t="s">
        <v>428</v>
      </c>
      <c r="C133" s="75"/>
      <c r="D133" s="75"/>
      <c r="E133" s="75"/>
      <c r="F133" s="76"/>
      <c r="G133" s="76"/>
      <c r="H133" s="76"/>
      <c r="I133" s="76"/>
      <c r="J133" s="76"/>
      <c r="K133" s="76"/>
    </row>
    <row r="134" spans="2:12" x14ac:dyDescent="0.2">
      <c r="B134" s="102" t="s">
        <v>460</v>
      </c>
      <c r="C134" s="201">
        <v>77</v>
      </c>
      <c r="D134" s="145">
        <v>51943</v>
      </c>
      <c r="E134" s="145">
        <v>694684</v>
      </c>
      <c r="F134" s="202">
        <v>7.0000000000000007E-2</v>
      </c>
      <c r="G134" s="202">
        <v>0.03</v>
      </c>
      <c r="H134" s="202">
        <v>0.04</v>
      </c>
      <c r="I134" s="202">
        <v>0.06</v>
      </c>
      <c r="J134" s="202">
        <v>0.09</v>
      </c>
      <c r="K134" s="202">
        <v>0.13</v>
      </c>
      <c r="L134" s="29"/>
    </row>
    <row r="135" spans="2:12" x14ac:dyDescent="0.2">
      <c r="B135" s="116" t="s">
        <v>461</v>
      </c>
      <c r="C135" s="115">
        <v>167</v>
      </c>
      <c r="D135" s="117">
        <v>77585</v>
      </c>
      <c r="E135" s="117">
        <v>761155</v>
      </c>
      <c r="F135" s="119">
        <v>0.1</v>
      </c>
      <c r="G135" s="119">
        <v>0.04</v>
      </c>
      <c r="H135" s="119">
        <v>0.06</v>
      </c>
      <c r="I135" s="119">
        <v>0.08</v>
      </c>
      <c r="J135" s="119">
        <v>0.13</v>
      </c>
      <c r="K135" s="119">
        <v>0.18</v>
      </c>
      <c r="L135" s="29"/>
    </row>
    <row r="137" spans="2:12" x14ac:dyDescent="0.2">
      <c r="B137" s="49" t="s">
        <v>475</v>
      </c>
    </row>
    <row r="138" spans="2:12" x14ac:dyDescent="0.2">
      <c r="B138" s="49"/>
    </row>
    <row r="139" spans="2:12" x14ac:dyDescent="0.2">
      <c r="B139" s="231" t="s">
        <v>182</v>
      </c>
      <c r="C139" s="232"/>
      <c r="D139" s="232"/>
      <c r="E139" s="232"/>
      <c r="F139" s="233" t="s">
        <v>183</v>
      </c>
      <c r="G139" s="234"/>
      <c r="H139" s="234"/>
      <c r="I139" s="234"/>
      <c r="J139" s="234"/>
      <c r="K139" s="234"/>
    </row>
    <row r="140" spans="2:12" x14ac:dyDescent="0.2">
      <c r="B140" s="232"/>
      <c r="C140" s="232"/>
      <c r="D140" s="232"/>
      <c r="E140" s="232"/>
      <c r="F140" s="234"/>
      <c r="G140" s="234"/>
      <c r="H140" s="234"/>
      <c r="I140" s="234"/>
      <c r="J140" s="234"/>
      <c r="K140" s="234"/>
    </row>
    <row r="141" spans="2:12" x14ac:dyDescent="0.2">
      <c r="B141" s="29"/>
      <c r="C141" s="36"/>
      <c r="D141" s="36"/>
      <c r="E141" s="36"/>
      <c r="F141" s="33"/>
      <c r="G141" s="33"/>
      <c r="H141" s="33"/>
      <c r="I141" s="33"/>
      <c r="J141" s="33"/>
      <c r="K141" s="33"/>
    </row>
    <row r="142" spans="2:12" ht="41.25" customHeight="1" x14ac:dyDescent="0.2">
      <c r="B142" s="235" t="s">
        <v>476</v>
      </c>
      <c r="C142" s="236"/>
      <c r="D142" s="236"/>
      <c r="E142" s="236"/>
      <c r="F142" s="236"/>
      <c r="G142" s="236"/>
      <c r="H142" s="236"/>
      <c r="I142" s="236"/>
      <c r="J142" s="236"/>
      <c r="K142" s="236"/>
    </row>
    <row r="143" spans="2:12" ht="12" customHeight="1" x14ac:dyDescent="0.2">
      <c r="B143" s="29" t="s">
        <v>465</v>
      </c>
      <c r="C143" s="36"/>
      <c r="D143" s="36"/>
      <c r="E143" s="36"/>
      <c r="F143" s="33"/>
      <c r="G143" s="33"/>
      <c r="H143" s="33"/>
      <c r="I143" s="33"/>
      <c r="J143" s="33"/>
      <c r="K143" s="33"/>
    </row>
    <row r="144" spans="2:12" ht="12" customHeight="1" x14ac:dyDescent="0.2">
      <c r="B144" s="230" t="s">
        <v>427</v>
      </c>
      <c r="C144" s="230"/>
      <c r="D144" s="230"/>
      <c r="E144" s="230"/>
      <c r="F144" s="230"/>
      <c r="G144" s="230"/>
      <c r="H144" s="230"/>
      <c r="I144" s="230"/>
      <c r="J144" s="230"/>
      <c r="K144" s="230"/>
    </row>
    <row r="145" spans="2:11" ht="30" customHeight="1" x14ac:dyDescent="0.2">
      <c r="B145" s="223" t="s">
        <v>464</v>
      </c>
      <c r="C145" s="223"/>
      <c r="D145" s="223"/>
      <c r="E145" s="223"/>
      <c r="F145" s="223"/>
      <c r="G145" s="223"/>
      <c r="H145" s="223"/>
      <c r="I145" s="223"/>
      <c r="J145" s="223"/>
      <c r="K145" s="223"/>
    </row>
    <row r="146" spans="2:11" ht="27.75" customHeight="1" x14ac:dyDescent="0.2">
      <c r="B146" s="224" t="s">
        <v>463</v>
      </c>
      <c r="C146" s="224"/>
      <c r="D146" s="224"/>
      <c r="E146" s="224"/>
      <c r="F146" s="224"/>
      <c r="G146" s="224"/>
      <c r="H146" s="224"/>
      <c r="I146" s="224"/>
      <c r="J146" s="224"/>
      <c r="K146" s="224"/>
    </row>
    <row r="148" spans="2:11" x14ac:dyDescent="0.2">
      <c r="B148" s="208" t="s">
        <v>482</v>
      </c>
    </row>
  </sheetData>
  <mergeCells count="11">
    <mergeCell ref="B145:K145"/>
    <mergeCell ref="B146:K146"/>
    <mergeCell ref="A1:K1"/>
    <mergeCell ref="G2:K2"/>
    <mergeCell ref="B70:F70"/>
    <mergeCell ref="B2:F2"/>
    <mergeCell ref="G70:K70"/>
    <mergeCell ref="B144:K144"/>
    <mergeCell ref="B139:E140"/>
    <mergeCell ref="F139:K140"/>
    <mergeCell ref="B142:K142"/>
  </mergeCells>
  <pageMargins left="0.75" right="0.75" top="1" bottom="1" header="0.5" footer="0.5"/>
  <pageSetup scale="72" orientation="portrait" r:id="rId1"/>
  <headerFooter alignWithMargins="0"/>
  <rowBreaks count="3" manualBreakCount="3">
    <brk id="57" max="10" man="1"/>
    <brk id="68" max="10" man="1"/>
    <brk id="124" max="10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7" zoomScaleNormal="100" workbookViewId="0">
      <selection activeCell="A57" sqref="A57"/>
    </sheetView>
  </sheetViews>
  <sheetFormatPr defaultRowHeight="12.75" x14ac:dyDescent="0.2"/>
  <cols>
    <col min="1" max="1" width="29.42578125" style="29" customWidth="1"/>
    <col min="2" max="2" width="10.85546875" style="29" customWidth="1"/>
    <col min="3" max="3" width="11.140625" style="29" customWidth="1"/>
    <col min="4" max="4" width="11.5703125" style="29" customWidth="1"/>
    <col min="5" max="7" width="7.85546875" style="29" customWidth="1"/>
    <col min="8" max="8" width="9" style="29" customWidth="1"/>
    <col min="9" max="10" width="7.85546875" style="29" customWidth="1"/>
    <col min="11" max="16384" width="9.140625" style="29"/>
  </cols>
  <sheetData>
    <row r="1" spans="1:10" ht="39.75" customHeight="1" thickBot="1" x14ac:dyDescent="0.25">
      <c r="A1" s="238" t="s">
        <v>478</v>
      </c>
      <c r="B1" s="238"/>
      <c r="C1" s="239"/>
      <c r="D1" s="239"/>
      <c r="E1" s="239"/>
      <c r="F1" s="239"/>
      <c r="G1" s="239"/>
      <c r="H1" s="239"/>
      <c r="I1" s="239"/>
      <c r="J1" s="239"/>
    </row>
    <row r="2" spans="1:10" x14ac:dyDescent="0.2">
      <c r="A2" s="240" t="s">
        <v>112</v>
      </c>
      <c r="B2" s="240"/>
      <c r="C2" s="241"/>
      <c r="D2" s="241"/>
      <c r="E2" s="241"/>
      <c r="F2" s="226" t="s">
        <v>30</v>
      </c>
      <c r="G2" s="226"/>
      <c r="H2" s="226"/>
      <c r="I2" s="226"/>
      <c r="J2" s="226"/>
    </row>
    <row r="3" spans="1:10" ht="38.25" x14ac:dyDescent="0.2">
      <c r="A3" s="25" t="s">
        <v>32</v>
      </c>
      <c r="B3" s="26" t="s">
        <v>33</v>
      </c>
      <c r="C3" s="26" t="s">
        <v>202</v>
      </c>
      <c r="D3" s="26" t="s">
        <v>113</v>
      </c>
      <c r="E3" s="27" t="s">
        <v>36</v>
      </c>
      <c r="F3" s="27" t="s">
        <v>37</v>
      </c>
      <c r="G3" s="27" t="s">
        <v>38</v>
      </c>
      <c r="H3" s="27" t="s">
        <v>39</v>
      </c>
      <c r="I3" s="27" t="s">
        <v>40</v>
      </c>
      <c r="J3" s="27" t="s">
        <v>41</v>
      </c>
    </row>
    <row r="4" spans="1:10" x14ac:dyDescent="0.2">
      <c r="A4" s="28" t="s">
        <v>458</v>
      </c>
      <c r="C4" s="30"/>
      <c r="D4" s="30"/>
      <c r="E4" s="31"/>
      <c r="F4" s="31"/>
      <c r="G4" s="31"/>
      <c r="H4" s="31"/>
      <c r="I4" s="31"/>
      <c r="J4" s="31"/>
    </row>
    <row r="5" spans="1:10" x14ac:dyDescent="0.2">
      <c r="A5" s="31" t="s">
        <v>454</v>
      </c>
      <c r="B5" s="73" t="s">
        <v>242</v>
      </c>
      <c r="C5" s="29">
        <v>285</v>
      </c>
      <c r="D5" s="36">
        <v>117264</v>
      </c>
      <c r="E5" s="33">
        <v>2.4</v>
      </c>
      <c r="F5" s="33">
        <v>0</v>
      </c>
      <c r="G5" s="33">
        <v>0.9</v>
      </c>
      <c r="H5" s="33">
        <v>1.9</v>
      </c>
      <c r="I5" s="33">
        <v>3.8</v>
      </c>
      <c r="J5" s="33">
        <v>5.3</v>
      </c>
    </row>
    <row r="6" spans="1:10" x14ac:dyDescent="0.2">
      <c r="A6" s="31" t="s">
        <v>456</v>
      </c>
      <c r="B6" s="73" t="s">
        <v>304</v>
      </c>
      <c r="C6" s="29">
        <v>400</v>
      </c>
      <c r="D6" s="36">
        <v>295200</v>
      </c>
      <c r="E6" s="33">
        <v>1.4</v>
      </c>
      <c r="F6" s="33">
        <v>0</v>
      </c>
      <c r="G6" s="33">
        <v>0</v>
      </c>
      <c r="H6" s="33">
        <v>1</v>
      </c>
      <c r="I6" s="33">
        <v>1.9</v>
      </c>
      <c r="J6" s="33">
        <v>3.1</v>
      </c>
    </row>
    <row r="7" spans="1:10" ht="25.5" x14ac:dyDescent="0.2">
      <c r="A7" s="196" t="s">
        <v>455</v>
      </c>
      <c r="B7" s="73">
        <v>13</v>
      </c>
      <c r="C7" s="29">
        <v>67</v>
      </c>
      <c r="D7" s="36">
        <v>30530</v>
      </c>
      <c r="E7" s="33">
        <v>2.2000000000000002</v>
      </c>
      <c r="F7" s="33"/>
      <c r="G7" s="33"/>
      <c r="H7" s="33"/>
      <c r="I7" s="33"/>
      <c r="J7" s="33"/>
    </row>
    <row r="8" spans="1:10" ht="25.5" x14ac:dyDescent="0.2">
      <c r="A8" s="196" t="s">
        <v>457</v>
      </c>
      <c r="B8" s="73">
        <v>40</v>
      </c>
      <c r="C8" s="29">
        <v>212</v>
      </c>
      <c r="D8" s="36">
        <v>127444</v>
      </c>
      <c r="E8" s="33">
        <v>1.7</v>
      </c>
      <c r="F8" s="33">
        <v>0</v>
      </c>
      <c r="G8" s="33">
        <v>0.6</v>
      </c>
      <c r="H8" s="33">
        <v>1.6</v>
      </c>
      <c r="I8" s="33">
        <v>2.2000000000000002</v>
      </c>
      <c r="J8" s="33">
        <v>3.3</v>
      </c>
    </row>
    <row r="9" spans="1:10" x14ac:dyDescent="0.2">
      <c r="A9" s="114" t="s">
        <v>204</v>
      </c>
      <c r="B9" s="115" t="s">
        <v>305</v>
      </c>
      <c r="C9" s="116">
        <v>27</v>
      </c>
      <c r="D9" s="117">
        <v>16448</v>
      </c>
      <c r="E9" s="118">
        <v>1.6</v>
      </c>
      <c r="F9" s="118"/>
      <c r="G9" s="118"/>
      <c r="H9" s="118"/>
      <c r="I9" s="118"/>
      <c r="J9" s="118"/>
    </row>
    <row r="10" spans="1:10" x14ac:dyDescent="0.2">
      <c r="A10" s="31"/>
      <c r="B10" s="34"/>
      <c r="C10" s="35"/>
      <c r="D10" s="30"/>
      <c r="E10" s="31"/>
    </row>
    <row r="11" spans="1:10" x14ac:dyDescent="0.2">
      <c r="C11" s="36"/>
      <c r="D11" s="36"/>
      <c r="F11" s="33"/>
      <c r="G11" s="33"/>
      <c r="H11" s="33"/>
      <c r="I11" s="33"/>
      <c r="J11" s="33"/>
    </row>
    <row r="12" spans="1:10" x14ac:dyDescent="0.2">
      <c r="A12" s="227" t="s">
        <v>114</v>
      </c>
      <c r="B12" s="227"/>
      <c r="C12" s="237"/>
      <c r="D12" s="237"/>
      <c r="E12" s="237"/>
      <c r="F12" s="229" t="s">
        <v>30</v>
      </c>
      <c r="G12" s="229"/>
      <c r="H12" s="229"/>
      <c r="I12" s="229"/>
      <c r="J12" s="229"/>
    </row>
    <row r="13" spans="1:10" ht="38.25" x14ac:dyDescent="0.2">
      <c r="A13" s="25" t="s">
        <v>32</v>
      </c>
      <c r="B13" s="26" t="s">
        <v>33</v>
      </c>
      <c r="C13" s="26" t="s">
        <v>203</v>
      </c>
      <c r="D13" s="26" t="s">
        <v>115</v>
      </c>
      <c r="E13" s="27" t="s">
        <v>36</v>
      </c>
      <c r="F13" s="27" t="s">
        <v>37</v>
      </c>
      <c r="G13" s="27" t="s">
        <v>38</v>
      </c>
      <c r="H13" s="27" t="s">
        <v>39</v>
      </c>
      <c r="I13" s="27" t="s">
        <v>40</v>
      </c>
      <c r="J13" s="27" t="s">
        <v>41</v>
      </c>
    </row>
    <row r="14" spans="1:10" x14ac:dyDescent="0.2">
      <c r="A14" s="28" t="s">
        <v>458</v>
      </c>
      <c r="C14" s="30"/>
      <c r="D14" s="30"/>
      <c r="E14" s="31"/>
      <c r="F14" s="32"/>
      <c r="G14" s="32"/>
      <c r="H14" s="32"/>
      <c r="I14" s="32"/>
      <c r="J14" s="32"/>
    </row>
    <row r="15" spans="1:10" x14ac:dyDescent="0.2">
      <c r="A15" s="31" t="s">
        <v>454</v>
      </c>
      <c r="B15" s="73" t="s">
        <v>307</v>
      </c>
      <c r="C15" s="29">
        <v>204</v>
      </c>
      <c r="D15" s="36">
        <v>87507</v>
      </c>
      <c r="E15" s="33">
        <v>2.2999999999999998</v>
      </c>
      <c r="F15" s="33">
        <v>0</v>
      </c>
      <c r="G15" s="33">
        <v>0.9</v>
      </c>
      <c r="H15" s="33">
        <v>1.8</v>
      </c>
      <c r="I15" s="33">
        <v>3.2</v>
      </c>
      <c r="J15" s="33">
        <v>4.7</v>
      </c>
    </row>
    <row r="16" spans="1:10" x14ac:dyDescent="0.2">
      <c r="A16" s="31" t="s">
        <v>456</v>
      </c>
      <c r="B16" s="73" t="s">
        <v>171</v>
      </c>
      <c r="C16" s="29">
        <v>475</v>
      </c>
      <c r="D16" s="36">
        <v>243144</v>
      </c>
      <c r="E16" s="33">
        <v>2</v>
      </c>
      <c r="F16" s="33">
        <v>0</v>
      </c>
      <c r="G16" s="33">
        <v>0</v>
      </c>
      <c r="H16" s="33">
        <v>1.4</v>
      </c>
      <c r="I16" s="33">
        <v>2.8</v>
      </c>
      <c r="J16" s="33">
        <v>4.7</v>
      </c>
    </row>
    <row r="17" spans="1:10" ht="25.5" x14ac:dyDescent="0.2">
      <c r="A17" s="196" t="s">
        <v>455</v>
      </c>
      <c r="B17" s="73" t="s">
        <v>308</v>
      </c>
      <c r="C17" s="29">
        <v>11</v>
      </c>
      <c r="D17" s="36">
        <v>5193</v>
      </c>
      <c r="E17" s="33">
        <v>2.1</v>
      </c>
      <c r="F17" s="32"/>
      <c r="G17" s="32"/>
      <c r="H17" s="32"/>
      <c r="I17" s="32"/>
      <c r="J17" s="32"/>
    </row>
    <row r="18" spans="1:10" ht="25.5" x14ac:dyDescent="0.2">
      <c r="A18" s="196" t="s">
        <v>457</v>
      </c>
      <c r="B18" s="73" t="s">
        <v>309</v>
      </c>
      <c r="C18" s="29">
        <v>84</v>
      </c>
      <c r="D18" s="36">
        <v>37815</v>
      </c>
      <c r="E18" s="33">
        <v>2.2000000000000002</v>
      </c>
      <c r="F18" s="33">
        <v>0</v>
      </c>
      <c r="G18" s="33">
        <v>0</v>
      </c>
      <c r="H18" s="33">
        <v>1</v>
      </c>
      <c r="I18" s="33">
        <v>3.3</v>
      </c>
      <c r="J18" s="33">
        <v>4.8</v>
      </c>
    </row>
    <row r="19" spans="1:10" x14ac:dyDescent="0.2">
      <c r="A19" s="114" t="s">
        <v>204</v>
      </c>
      <c r="B19" s="115">
        <v>19</v>
      </c>
      <c r="C19" s="116">
        <v>58</v>
      </c>
      <c r="D19" s="117">
        <v>34735</v>
      </c>
      <c r="E19" s="118">
        <v>1.7</v>
      </c>
      <c r="F19" s="118"/>
      <c r="G19" s="118"/>
      <c r="H19" s="118"/>
      <c r="I19" s="118"/>
      <c r="J19" s="118"/>
    </row>
    <row r="20" spans="1:10" x14ac:dyDescent="0.2">
      <c r="A20" s="31"/>
      <c r="C20" s="36"/>
      <c r="D20" s="36"/>
      <c r="E20" s="33"/>
      <c r="F20" s="33"/>
      <c r="G20" s="33"/>
      <c r="H20" s="33"/>
      <c r="I20" s="33"/>
      <c r="J20" s="33"/>
    </row>
    <row r="21" spans="1:10" x14ac:dyDescent="0.2">
      <c r="C21" s="36"/>
      <c r="D21" s="36"/>
    </row>
    <row r="22" spans="1:10" x14ac:dyDescent="0.2">
      <c r="A22" s="227" t="s">
        <v>116</v>
      </c>
      <c r="B22" s="227"/>
      <c r="C22" s="237"/>
      <c r="D22" s="237"/>
      <c r="E22" s="112"/>
      <c r="F22" s="229" t="s">
        <v>30</v>
      </c>
      <c r="G22" s="229"/>
      <c r="H22" s="229"/>
      <c r="I22" s="229"/>
      <c r="J22" s="229"/>
    </row>
    <row r="23" spans="1:10" ht="51" x14ac:dyDescent="0.2">
      <c r="A23" s="25" t="s">
        <v>117</v>
      </c>
      <c r="B23" s="26" t="s">
        <v>33</v>
      </c>
      <c r="C23" s="26" t="s">
        <v>113</v>
      </c>
      <c r="D23" s="26" t="s">
        <v>110</v>
      </c>
      <c r="E23" s="27" t="s">
        <v>36</v>
      </c>
      <c r="F23" s="27" t="s">
        <v>37</v>
      </c>
      <c r="G23" s="27" t="s">
        <v>38</v>
      </c>
      <c r="H23" s="27" t="s">
        <v>39</v>
      </c>
      <c r="I23" s="27" t="s">
        <v>40</v>
      </c>
      <c r="J23" s="27" t="s">
        <v>41</v>
      </c>
    </row>
    <row r="24" spans="1:10" x14ac:dyDescent="0.2">
      <c r="A24" s="28" t="s">
        <v>458</v>
      </c>
      <c r="C24" s="30"/>
      <c r="D24" s="30"/>
      <c r="E24" s="31"/>
      <c r="F24" s="31"/>
      <c r="G24" s="31"/>
      <c r="H24" s="31"/>
      <c r="I24" s="31"/>
      <c r="J24" s="31"/>
    </row>
    <row r="25" spans="1:10" x14ac:dyDescent="0.2">
      <c r="A25" s="31" t="s">
        <v>454</v>
      </c>
      <c r="B25" s="73">
        <v>49</v>
      </c>
      <c r="C25" s="36">
        <v>117264</v>
      </c>
      <c r="D25" s="36">
        <v>227282</v>
      </c>
      <c r="E25" s="39">
        <v>0.52</v>
      </c>
      <c r="F25" s="39">
        <v>0.16</v>
      </c>
      <c r="G25" s="39">
        <v>0.28000000000000003</v>
      </c>
      <c r="H25" s="39">
        <v>0.5</v>
      </c>
      <c r="I25" s="39">
        <v>0.67</v>
      </c>
      <c r="J25" s="39">
        <v>0.81</v>
      </c>
    </row>
    <row r="26" spans="1:10" x14ac:dyDescent="0.2">
      <c r="A26" s="31" t="s">
        <v>456</v>
      </c>
      <c r="B26" s="73">
        <v>163</v>
      </c>
      <c r="C26" s="36">
        <v>295200</v>
      </c>
      <c r="D26" s="36">
        <v>984067</v>
      </c>
      <c r="E26" s="39">
        <v>0.3</v>
      </c>
      <c r="F26" s="39">
        <v>0.12</v>
      </c>
      <c r="G26" s="39">
        <v>0.18</v>
      </c>
      <c r="H26" s="39">
        <v>0.28000000000000003</v>
      </c>
      <c r="I26" s="39">
        <v>0.4</v>
      </c>
      <c r="J26" s="39">
        <v>0.53</v>
      </c>
    </row>
    <row r="27" spans="1:10" ht="25.5" x14ac:dyDescent="0.2">
      <c r="A27" s="196" t="s">
        <v>455</v>
      </c>
      <c r="B27" s="73">
        <v>13</v>
      </c>
      <c r="C27" s="36">
        <v>30530</v>
      </c>
      <c r="D27" s="36">
        <v>39571</v>
      </c>
      <c r="E27" s="39">
        <v>0.77</v>
      </c>
      <c r="F27" s="38"/>
      <c r="G27" s="38"/>
      <c r="H27" s="38"/>
      <c r="I27" s="38"/>
      <c r="J27" s="38"/>
    </row>
    <row r="28" spans="1:10" ht="25.5" x14ac:dyDescent="0.2">
      <c r="A28" s="196" t="s">
        <v>457</v>
      </c>
      <c r="B28" s="73">
        <v>40</v>
      </c>
      <c r="C28" s="36">
        <v>127444</v>
      </c>
      <c r="D28" s="36">
        <v>206284</v>
      </c>
      <c r="E28" s="39">
        <v>0.62</v>
      </c>
      <c r="F28" s="39">
        <v>0.34</v>
      </c>
      <c r="G28" s="39">
        <v>0.44</v>
      </c>
      <c r="H28" s="39">
        <v>0.59</v>
      </c>
      <c r="I28" s="39">
        <v>0.79</v>
      </c>
      <c r="J28" s="39">
        <v>0.84</v>
      </c>
    </row>
    <row r="29" spans="1:10" x14ac:dyDescent="0.2">
      <c r="A29" s="114" t="s">
        <v>204</v>
      </c>
      <c r="B29" s="115" t="s">
        <v>306</v>
      </c>
      <c r="C29" s="117">
        <v>16448</v>
      </c>
      <c r="D29" s="117">
        <v>101176</v>
      </c>
      <c r="E29" s="119">
        <v>0.16</v>
      </c>
      <c r="F29" s="119"/>
      <c r="G29" s="119"/>
      <c r="H29" s="119"/>
      <c r="I29" s="119"/>
      <c r="J29" s="119"/>
    </row>
    <row r="30" spans="1:10" x14ac:dyDescent="0.2">
      <c r="A30" s="31"/>
      <c r="B30" s="37"/>
      <c r="C30" s="30"/>
      <c r="D30" s="30"/>
      <c r="E30" s="31"/>
    </row>
    <row r="31" spans="1:10" x14ac:dyDescent="0.2">
      <c r="C31" s="36"/>
      <c r="D31" s="36"/>
    </row>
    <row r="32" spans="1:10" x14ac:dyDescent="0.2">
      <c r="A32" s="227" t="s">
        <v>118</v>
      </c>
      <c r="B32" s="227"/>
      <c r="C32" s="237"/>
      <c r="D32" s="237"/>
      <c r="E32" s="112"/>
      <c r="F32" s="229" t="s">
        <v>30</v>
      </c>
      <c r="G32" s="229"/>
      <c r="H32" s="229"/>
      <c r="I32" s="229"/>
      <c r="J32" s="229"/>
    </row>
    <row r="33" spans="1:10" ht="51" x14ac:dyDescent="0.2">
      <c r="A33" s="25" t="s">
        <v>117</v>
      </c>
      <c r="B33" s="26" t="s">
        <v>33</v>
      </c>
      <c r="C33" s="26" t="s">
        <v>115</v>
      </c>
      <c r="D33" s="26" t="s">
        <v>110</v>
      </c>
      <c r="E33" s="27" t="s">
        <v>36</v>
      </c>
      <c r="F33" s="27" t="s">
        <v>37</v>
      </c>
      <c r="G33" s="27" t="s">
        <v>38</v>
      </c>
      <c r="H33" s="27" t="s">
        <v>39</v>
      </c>
      <c r="I33" s="27" t="s">
        <v>40</v>
      </c>
      <c r="J33" s="27" t="s">
        <v>41</v>
      </c>
    </row>
    <row r="34" spans="1:10" x14ac:dyDescent="0.2">
      <c r="A34" s="28" t="s">
        <v>458</v>
      </c>
      <c r="C34" s="30"/>
      <c r="D34" s="30"/>
      <c r="E34" s="31"/>
      <c r="F34" s="31"/>
      <c r="G34" s="31"/>
      <c r="H34" s="31"/>
      <c r="I34" s="31"/>
      <c r="J34" s="31"/>
    </row>
    <row r="35" spans="1:10" x14ac:dyDescent="0.2">
      <c r="A35" s="31" t="s">
        <v>454</v>
      </c>
      <c r="B35" s="73">
        <v>48</v>
      </c>
      <c r="C35" s="36">
        <v>87507</v>
      </c>
      <c r="D35" s="36">
        <v>210124</v>
      </c>
      <c r="E35" s="39">
        <v>0.42</v>
      </c>
      <c r="F35" s="39">
        <v>0.1</v>
      </c>
      <c r="G35" s="39">
        <v>0.28000000000000003</v>
      </c>
      <c r="H35" s="39">
        <v>0.4</v>
      </c>
      <c r="I35" s="39">
        <v>0.62</v>
      </c>
      <c r="J35" s="39">
        <v>0.74</v>
      </c>
    </row>
    <row r="36" spans="1:10" x14ac:dyDescent="0.2">
      <c r="A36" s="31" t="s">
        <v>456</v>
      </c>
      <c r="B36" s="73">
        <v>170</v>
      </c>
      <c r="C36" s="36">
        <v>243144</v>
      </c>
      <c r="D36" s="36">
        <v>1045450</v>
      </c>
      <c r="E36" s="39">
        <v>0.23</v>
      </c>
      <c r="F36" s="39">
        <v>0.08</v>
      </c>
      <c r="G36" s="39">
        <v>0.14000000000000001</v>
      </c>
      <c r="H36" s="39">
        <v>0.21</v>
      </c>
      <c r="I36" s="39">
        <v>0.32</v>
      </c>
      <c r="J36" s="39">
        <v>0.44</v>
      </c>
    </row>
    <row r="37" spans="1:10" ht="25.5" x14ac:dyDescent="0.2">
      <c r="A37" s="196" t="s">
        <v>455</v>
      </c>
      <c r="B37" s="73">
        <v>11</v>
      </c>
      <c r="C37" s="36">
        <v>5193</v>
      </c>
      <c r="D37" s="36">
        <v>29099</v>
      </c>
      <c r="E37" s="39">
        <v>0.18</v>
      </c>
      <c r="F37" s="38"/>
      <c r="G37" s="38"/>
      <c r="H37" s="38"/>
      <c r="I37" s="38"/>
      <c r="J37" s="38"/>
    </row>
    <row r="38" spans="1:10" ht="25.5" x14ac:dyDescent="0.2">
      <c r="A38" s="196" t="s">
        <v>457</v>
      </c>
      <c r="B38" s="73">
        <v>41</v>
      </c>
      <c r="C38" s="36">
        <v>37815</v>
      </c>
      <c r="D38" s="36">
        <v>198657</v>
      </c>
      <c r="E38" s="39">
        <v>0.19</v>
      </c>
      <c r="F38" s="39">
        <v>0.05</v>
      </c>
      <c r="G38" s="39">
        <v>7.0000000000000007E-2</v>
      </c>
      <c r="H38" s="39">
        <v>0.13</v>
      </c>
      <c r="I38" s="39">
        <v>0.31</v>
      </c>
      <c r="J38" s="39">
        <v>0.41</v>
      </c>
    </row>
    <row r="39" spans="1:10" x14ac:dyDescent="0.2">
      <c r="A39" s="114" t="s">
        <v>204</v>
      </c>
      <c r="B39" s="115">
        <v>19</v>
      </c>
      <c r="C39" s="117">
        <v>34735</v>
      </c>
      <c r="D39" s="117">
        <v>111538</v>
      </c>
      <c r="E39" s="119">
        <v>0.31</v>
      </c>
      <c r="F39" s="119"/>
      <c r="G39" s="119"/>
      <c r="H39" s="119"/>
      <c r="I39" s="119"/>
      <c r="J39" s="119"/>
    </row>
    <row r="40" spans="1:10" x14ac:dyDescent="0.2">
      <c r="A40" s="31"/>
      <c r="B40" s="37"/>
      <c r="C40" s="36"/>
      <c r="D40" s="30"/>
      <c r="E40" s="38"/>
      <c r="F40" s="39"/>
      <c r="G40" s="39"/>
      <c r="H40" s="39"/>
      <c r="I40" s="39"/>
      <c r="J40" s="39"/>
    </row>
    <row r="41" spans="1:10" ht="15.75" customHeight="1" x14ac:dyDescent="0.2">
      <c r="A41" s="243" t="s">
        <v>207</v>
      </c>
      <c r="B41" s="243"/>
      <c r="C41" s="243"/>
      <c r="D41" s="243"/>
      <c r="E41" s="243"/>
      <c r="F41" s="243"/>
      <c r="G41" s="243"/>
      <c r="H41" s="243"/>
      <c r="I41" s="243"/>
      <c r="J41" s="243"/>
    </row>
    <row r="42" spans="1:10" x14ac:dyDescent="0.2">
      <c r="C42" s="36"/>
      <c r="D42" s="36"/>
    </row>
    <row r="43" spans="1:10" x14ac:dyDescent="0.2">
      <c r="A43" s="231" t="s">
        <v>205</v>
      </c>
      <c r="B43" s="232"/>
      <c r="C43" s="232"/>
      <c r="D43" s="232"/>
      <c r="E43" s="242" t="s">
        <v>119</v>
      </c>
      <c r="F43" s="232"/>
      <c r="G43" s="232"/>
      <c r="H43" s="232"/>
      <c r="I43" s="232"/>
      <c r="J43" s="232"/>
    </row>
    <row r="44" spans="1:10" x14ac:dyDescent="0.2">
      <c r="A44" s="232"/>
      <c r="B44" s="232"/>
      <c r="C44" s="232"/>
      <c r="D44" s="232"/>
      <c r="E44" s="232"/>
      <c r="F44" s="232"/>
      <c r="G44" s="232"/>
      <c r="H44" s="232"/>
      <c r="I44" s="232"/>
      <c r="J44" s="232"/>
    </row>
    <row r="45" spans="1:10" x14ac:dyDescent="0.2">
      <c r="A45" s="242" t="s">
        <v>206</v>
      </c>
      <c r="B45" s="232"/>
      <c r="C45" s="232"/>
      <c r="D45" s="232"/>
      <c r="E45" s="242" t="s">
        <v>120</v>
      </c>
      <c r="F45" s="232"/>
      <c r="G45" s="232"/>
      <c r="H45" s="232"/>
      <c r="I45" s="232"/>
      <c r="J45" s="232"/>
    </row>
    <row r="46" spans="1:10" x14ac:dyDescent="0.2">
      <c r="A46" s="232"/>
      <c r="B46" s="232"/>
      <c r="C46" s="232"/>
      <c r="D46" s="232"/>
      <c r="E46" s="232"/>
      <c r="F46" s="232"/>
      <c r="G46" s="232"/>
      <c r="H46" s="232"/>
      <c r="I46" s="232"/>
      <c r="J46" s="232"/>
    </row>
    <row r="47" spans="1:10" ht="18" customHeight="1" x14ac:dyDescent="0.2">
      <c r="J47" s="40"/>
    </row>
    <row r="48" spans="1:10" ht="42" customHeight="1" x14ac:dyDescent="0.2">
      <c r="A48" s="235" t="s">
        <v>477</v>
      </c>
      <c r="B48" s="236"/>
      <c r="C48" s="236"/>
      <c r="D48" s="236"/>
      <c r="E48" s="236"/>
      <c r="F48" s="236"/>
      <c r="G48" s="236"/>
      <c r="H48" s="236"/>
      <c r="I48" s="236"/>
      <c r="J48" s="236"/>
    </row>
    <row r="50" spans="1:1" x14ac:dyDescent="0.2">
      <c r="A50" s="208" t="s">
        <v>482</v>
      </c>
    </row>
  </sheetData>
  <mergeCells count="15">
    <mergeCell ref="A48:J48"/>
    <mergeCell ref="A32:D32"/>
    <mergeCell ref="A43:D44"/>
    <mergeCell ref="E43:J44"/>
    <mergeCell ref="A45:D46"/>
    <mergeCell ref="E45:J46"/>
    <mergeCell ref="A41:J41"/>
    <mergeCell ref="F32:J32"/>
    <mergeCell ref="A22:D22"/>
    <mergeCell ref="A1:J1"/>
    <mergeCell ref="A2:E2"/>
    <mergeCell ref="F2:J2"/>
    <mergeCell ref="A12:E12"/>
    <mergeCell ref="F12:J12"/>
    <mergeCell ref="F22:J22"/>
  </mergeCells>
  <pageMargins left="0.7" right="0.7" top="0.75" bottom="0.75" header="0.3" footer="0.3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opLeftCell="A135" zoomScaleNormal="100" workbookViewId="0">
      <selection activeCell="A154" sqref="A154"/>
    </sheetView>
  </sheetViews>
  <sheetFormatPr defaultRowHeight="12.75" x14ac:dyDescent="0.2"/>
  <cols>
    <col min="1" max="1" width="38.42578125" style="29" bestFit="1" customWidth="1"/>
    <col min="2" max="2" width="13" style="29" customWidth="1"/>
    <col min="3" max="3" width="10.28515625" style="29" customWidth="1"/>
    <col min="4" max="4" width="9.85546875" style="29" bestFit="1" customWidth="1"/>
    <col min="5" max="7" width="7.85546875" style="29" customWidth="1"/>
    <col min="8" max="8" width="9.5703125" style="29" customWidth="1"/>
    <col min="9" max="10" width="7.85546875" style="29" customWidth="1"/>
    <col min="11" max="16384" width="9.140625" style="29"/>
  </cols>
  <sheetData>
    <row r="1" spans="1:10" ht="30.75" customHeight="1" thickBot="1" x14ac:dyDescent="0.25">
      <c r="A1" s="238" t="s">
        <v>430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ht="16.5" customHeight="1" x14ac:dyDescent="0.2">
      <c r="A2" s="240" t="s">
        <v>122</v>
      </c>
      <c r="B2" s="240"/>
      <c r="C2" s="241"/>
      <c r="D2" s="241"/>
      <c r="E2" s="241"/>
      <c r="F2" s="226" t="s">
        <v>30</v>
      </c>
      <c r="G2" s="226"/>
      <c r="H2" s="226"/>
      <c r="I2" s="226"/>
      <c r="J2" s="226"/>
    </row>
    <row r="3" spans="1:10" ht="38.25" x14ac:dyDescent="0.2">
      <c r="A3" s="120" t="s">
        <v>117</v>
      </c>
      <c r="B3" s="121" t="s">
        <v>123</v>
      </c>
      <c r="C3" s="110" t="s">
        <v>124</v>
      </c>
      <c r="D3" s="110" t="s">
        <v>125</v>
      </c>
      <c r="E3" s="111" t="s">
        <v>36</v>
      </c>
      <c r="F3" s="111" t="s">
        <v>37</v>
      </c>
      <c r="G3" s="111" t="s">
        <v>38</v>
      </c>
      <c r="H3" s="111" t="s">
        <v>39</v>
      </c>
      <c r="I3" s="111" t="s">
        <v>40</v>
      </c>
      <c r="J3" s="111" t="s">
        <v>41</v>
      </c>
    </row>
    <row r="4" spans="1:10" ht="14.25" customHeight="1" x14ac:dyDescent="0.2">
      <c r="A4" s="246" t="s">
        <v>271</v>
      </c>
      <c r="B4" s="246"/>
      <c r="C4" s="246"/>
      <c r="D4" s="246"/>
      <c r="E4" s="246"/>
      <c r="F4" s="246"/>
      <c r="G4" s="246"/>
      <c r="H4" s="246"/>
      <c r="I4" s="246"/>
      <c r="J4" s="246"/>
    </row>
    <row r="5" spans="1:10" x14ac:dyDescent="0.2">
      <c r="A5" s="41" t="s">
        <v>126</v>
      </c>
      <c r="B5" s="42"/>
      <c r="C5" s="26"/>
      <c r="D5" s="26"/>
      <c r="E5" s="27"/>
      <c r="F5" s="27"/>
      <c r="G5" s="27"/>
      <c r="H5" s="27"/>
      <c r="I5" s="27"/>
      <c r="J5" s="27"/>
    </row>
    <row r="6" spans="1:10" x14ac:dyDescent="0.2">
      <c r="A6" s="29" t="s">
        <v>45</v>
      </c>
      <c r="B6" s="34">
        <v>38</v>
      </c>
      <c r="C6" s="36">
        <v>148</v>
      </c>
      <c r="D6" s="36">
        <v>36222</v>
      </c>
      <c r="E6" s="33">
        <v>4.0999999999999996</v>
      </c>
      <c r="F6" s="33">
        <v>0</v>
      </c>
      <c r="G6" s="33">
        <v>0</v>
      </c>
      <c r="H6" s="33">
        <v>2.8</v>
      </c>
      <c r="I6" s="33">
        <v>5.2</v>
      </c>
      <c r="J6" s="33">
        <v>8.6</v>
      </c>
    </row>
    <row r="7" spans="1:10" ht="25.5" x14ac:dyDescent="0.2">
      <c r="A7" s="100" t="s">
        <v>146</v>
      </c>
      <c r="B7" s="34">
        <v>99</v>
      </c>
      <c r="C7" s="36">
        <v>739</v>
      </c>
      <c r="D7" s="36">
        <v>287880</v>
      </c>
      <c r="E7" s="33">
        <v>2.6</v>
      </c>
      <c r="F7" s="33">
        <v>0</v>
      </c>
      <c r="G7" s="33">
        <v>0.7</v>
      </c>
      <c r="H7" s="33">
        <v>2</v>
      </c>
      <c r="I7" s="33">
        <v>3.4</v>
      </c>
      <c r="J7" s="33">
        <v>5</v>
      </c>
    </row>
    <row r="8" spans="1:10" ht="25.5" x14ac:dyDescent="0.2">
      <c r="A8" s="100" t="s">
        <v>147</v>
      </c>
      <c r="B8" s="34" t="s">
        <v>310</v>
      </c>
      <c r="C8" s="36">
        <v>552</v>
      </c>
      <c r="D8" s="36">
        <v>350509</v>
      </c>
      <c r="E8" s="33">
        <v>1.6</v>
      </c>
      <c r="F8" s="33">
        <v>0</v>
      </c>
      <c r="G8" s="33">
        <v>0</v>
      </c>
      <c r="H8" s="33">
        <v>0.7</v>
      </c>
      <c r="I8" s="33">
        <v>2.1</v>
      </c>
      <c r="J8" s="33">
        <v>3.5</v>
      </c>
    </row>
    <row r="9" spans="1:10" x14ac:dyDescent="0.2">
      <c r="A9" s="29" t="s">
        <v>148</v>
      </c>
      <c r="B9" s="34" t="s">
        <v>311</v>
      </c>
      <c r="C9" s="36">
        <v>596</v>
      </c>
      <c r="D9" s="36">
        <v>301884</v>
      </c>
      <c r="E9" s="33">
        <v>2</v>
      </c>
      <c r="F9" s="33">
        <v>0</v>
      </c>
      <c r="G9" s="33">
        <v>0</v>
      </c>
      <c r="H9" s="33">
        <v>1.3</v>
      </c>
      <c r="I9" s="33">
        <v>2.9</v>
      </c>
      <c r="J9" s="33">
        <v>5</v>
      </c>
    </row>
    <row r="10" spans="1:10" ht="25.5" x14ac:dyDescent="0.2">
      <c r="A10" s="100" t="s">
        <v>149</v>
      </c>
      <c r="B10" s="34" t="s">
        <v>312</v>
      </c>
      <c r="C10" s="36">
        <v>827</v>
      </c>
      <c r="D10" s="36">
        <v>381416</v>
      </c>
      <c r="E10" s="33">
        <v>2.2000000000000002</v>
      </c>
      <c r="F10" s="33">
        <v>0</v>
      </c>
      <c r="G10" s="33">
        <v>0.1</v>
      </c>
      <c r="H10" s="33">
        <v>1.6</v>
      </c>
      <c r="I10" s="33">
        <v>2.8</v>
      </c>
      <c r="J10" s="33">
        <v>4.5</v>
      </c>
    </row>
    <row r="11" spans="1:10" ht="25.5" x14ac:dyDescent="0.2">
      <c r="A11" s="100" t="s">
        <v>197</v>
      </c>
      <c r="B11" s="34" t="s">
        <v>313</v>
      </c>
      <c r="C11" s="36">
        <v>921</v>
      </c>
      <c r="D11" s="36">
        <v>750795</v>
      </c>
      <c r="E11" s="33">
        <v>1.2</v>
      </c>
      <c r="F11" s="33">
        <v>0</v>
      </c>
      <c r="G11" s="33">
        <v>0</v>
      </c>
      <c r="H11" s="33">
        <v>0</v>
      </c>
      <c r="I11" s="33">
        <v>1.6</v>
      </c>
      <c r="J11" s="33">
        <v>3.5</v>
      </c>
    </row>
    <row r="12" spans="1:10" ht="25.5" x14ac:dyDescent="0.2">
      <c r="A12" s="100" t="s">
        <v>150</v>
      </c>
      <c r="B12" s="34">
        <v>405</v>
      </c>
      <c r="C12" s="36">
        <v>1685</v>
      </c>
      <c r="D12" s="36">
        <v>1181301</v>
      </c>
      <c r="E12" s="33">
        <v>1.4</v>
      </c>
      <c r="F12" s="33">
        <v>0</v>
      </c>
      <c r="G12" s="33">
        <v>0.4</v>
      </c>
      <c r="H12" s="33">
        <v>1.1000000000000001</v>
      </c>
      <c r="I12" s="33">
        <v>2.1</v>
      </c>
      <c r="J12" s="33">
        <v>3.1</v>
      </c>
    </row>
    <row r="13" spans="1:10" x14ac:dyDescent="0.2">
      <c r="A13" s="29" t="s">
        <v>55</v>
      </c>
      <c r="B13" s="34">
        <v>21</v>
      </c>
      <c r="C13" s="36">
        <v>116</v>
      </c>
      <c r="D13" s="36">
        <v>34422</v>
      </c>
      <c r="E13" s="33">
        <v>3.4</v>
      </c>
      <c r="F13" s="33">
        <v>0</v>
      </c>
      <c r="G13" s="33">
        <v>1.5</v>
      </c>
      <c r="H13" s="33">
        <v>2.5</v>
      </c>
      <c r="I13" s="33">
        <v>4.9000000000000004</v>
      </c>
      <c r="J13" s="33">
        <v>6.6</v>
      </c>
    </row>
    <row r="14" spans="1:10" x14ac:dyDescent="0.2">
      <c r="A14" s="29" t="s">
        <v>57</v>
      </c>
      <c r="B14" s="34">
        <v>74</v>
      </c>
      <c r="C14" s="36">
        <v>812</v>
      </c>
      <c r="D14" s="36">
        <v>181986</v>
      </c>
      <c r="E14" s="33">
        <v>4.5</v>
      </c>
      <c r="F14" s="33">
        <v>0</v>
      </c>
      <c r="G14" s="33">
        <v>1.8</v>
      </c>
      <c r="H14" s="33">
        <v>3.8</v>
      </c>
      <c r="I14" s="33">
        <v>5.5</v>
      </c>
      <c r="J14" s="33">
        <v>8.1</v>
      </c>
    </row>
    <row r="15" spans="1:10" x14ac:dyDescent="0.2">
      <c r="A15" s="29" t="s">
        <v>49</v>
      </c>
      <c r="B15" s="34" t="s">
        <v>314</v>
      </c>
      <c r="C15" s="36">
        <v>12</v>
      </c>
      <c r="D15" s="36">
        <v>8764</v>
      </c>
      <c r="E15" s="33">
        <v>1.4</v>
      </c>
      <c r="F15" s="33"/>
      <c r="G15" s="33"/>
      <c r="H15" s="33"/>
      <c r="I15" s="33"/>
      <c r="J15" s="33"/>
    </row>
    <row r="16" spans="1:10" x14ac:dyDescent="0.2">
      <c r="A16" s="29" t="s">
        <v>151</v>
      </c>
      <c r="B16" s="34" t="s">
        <v>315</v>
      </c>
      <c r="C16" s="36">
        <v>5</v>
      </c>
      <c r="D16" s="36">
        <v>1736</v>
      </c>
      <c r="E16" s="33">
        <v>2.9</v>
      </c>
      <c r="F16" s="33"/>
      <c r="G16" s="33"/>
      <c r="H16" s="33"/>
      <c r="I16" s="33"/>
      <c r="J16" s="33"/>
    </row>
    <row r="17" spans="1:10" x14ac:dyDescent="0.2">
      <c r="A17" s="29" t="s">
        <v>152</v>
      </c>
      <c r="B17" s="34" t="s">
        <v>316</v>
      </c>
      <c r="C17" s="36">
        <v>217</v>
      </c>
      <c r="D17" s="36">
        <v>70607</v>
      </c>
      <c r="E17" s="33">
        <v>3.1</v>
      </c>
      <c r="F17" s="33">
        <v>0</v>
      </c>
      <c r="G17" s="33">
        <v>0</v>
      </c>
      <c r="H17" s="33">
        <v>0.8</v>
      </c>
      <c r="I17" s="33">
        <v>3.5</v>
      </c>
      <c r="J17" s="33">
        <v>8</v>
      </c>
    </row>
    <row r="18" spans="1:10" x14ac:dyDescent="0.2">
      <c r="A18" s="29" t="s">
        <v>59</v>
      </c>
      <c r="B18" s="73" t="s">
        <v>319</v>
      </c>
      <c r="C18" s="36">
        <v>1</v>
      </c>
      <c r="D18" s="36">
        <v>781</v>
      </c>
      <c r="E18" s="33">
        <v>1.3</v>
      </c>
      <c r="F18" s="33"/>
      <c r="G18" s="33"/>
      <c r="H18" s="33"/>
      <c r="I18" s="33"/>
      <c r="J18" s="33"/>
    </row>
    <row r="19" spans="1:10" x14ac:dyDescent="0.2">
      <c r="A19" s="29" t="s">
        <v>61</v>
      </c>
      <c r="B19" s="73">
        <v>6</v>
      </c>
      <c r="C19" s="36">
        <v>11</v>
      </c>
      <c r="D19" s="36">
        <v>7869</v>
      </c>
      <c r="E19" s="33">
        <v>1.4</v>
      </c>
      <c r="F19" s="33"/>
      <c r="G19" s="33"/>
      <c r="H19" s="33"/>
      <c r="I19" s="33"/>
      <c r="J19" s="33"/>
    </row>
    <row r="20" spans="1:10" ht="25.5" x14ac:dyDescent="0.2">
      <c r="A20" s="100" t="s">
        <v>153</v>
      </c>
      <c r="B20" s="34">
        <v>75</v>
      </c>
      <c r="C20" s="36">
        <v>552</v>
      </c>
      <c r="D20" s="36">
        <v>213845</v>
      </c>
      <c r="E20" s="33">
        <v>2.6</v>
      </c>
      <c r="F20" s="33">
        <v>0.4</v>
      </c>
      <c r="G20" s="33">
        <v>1.2</v>
      </c>
      <c r="H20" s="33">
        <v>2.1</v>
      </c>
      <c r="I20" s="33">
        <v>3.5</v>
      </c>
      <c r="J20" s="33">
        <v>5.0999999999999996</v>
      </c>
    </row>
    <row r="21" spans="1:10" ht="25.5" x14ac:dyDescent="0.2">
      <c r="A21" s="100" t="s">
        <v>154</v>
      </c>
      <c r="B21" s="34" t="s">
        <v>317</v>
      </c>
      <c r="C21" s="36">
        <v>366</v>
      </c>
      <c r="D21" s="36">
        <v>185967</v>
      </c>
      <c r="E21" s="33">
        <v>2</v>
      </c>
      <c r="F21" s="33">
        <v>0</v>
      </c>
      <c r="G21" s="33">
        <v>0.1</v>
      </c>
      <c r="H21" s="33">
        <v>1.3</v>
      </c>
      <c r="I21" s="33">
        <v>2.5</v>
      </c>
      <c r="J21" s="33">
        <v>4.4000000000000004</v>
      </c>
    </row>
    <row r="22" spans="1:10" x14ac:dyDescent="0.2">
      <c r="A22" s="29" t="s">
        <v>155</v>
      </c>
      <c r="B22" s="34" t="s">
        <v>318</v>
      </c>
      <c r="C22" s="36">
        <v>560</v>
      </c>
      <c r="D22" s="36">
        <v>356842</v>
      </c>
      <c r="E22" s="33">
        <v>1.6</v>
      </c>
      <c r="F22" s="33">
        <v>0</v>
      </c>
      <c r="G22" s="33">
        <v>0</v>
      </c>
      <c r="H22" s="33">
        <v>1</v>
      </c>
      <c r="I22" s="33">
        <v>2.2000000000000002</v>
      </c>
      <c r="J22" s="33">
        <v>3.4</v>
      </c>
    </row>
    <row r="23" spans="1:10" x14ac:dyDescent="0.2">
      <c r="A23" s="29" t="s">
        <v>64</v>
      </c>
      <c r="B23" s="34">
        <v>75</v>
      </c>
      <c r="C23" s="36">
        <v>776</v>
      </c>
      <c r="D23" s="36">
        <v>230687</v>
      </c>
      <c r="E23" s="33">
        <v>3.4</v>
      </c>
      <c r="F23" s="33">
        <v>0.2</v>
      </c>
      <c r="G23" s="33">
        <v>1.3</v>
      </c>
      <c r="H23" s="33">
        <v>2.5</v>
      </c>
      <c r="I23" s="33">
        <v>4.0999999999999996</v>
      </c>
      <c r="J23" s="33">
        <v>6</v>
      </c>
    </row>
    <row r="24" spans="1:10" s="49" customFormat="1" x14ac:dyDescent="0.2">
      <c r="A24" s="45" t="s">
        <v>459</v>
      </c>
      <c r="B24" s="48"/>
      <c r="C24" s="51"/>
      <c r="D24" s="51"/>
      <c r="E24" s="52"/>
      <c r="F24" s="52"/>
      <c r="G24" s="52"/>
      <c r="H24" s="52"/>
      <c r="I24" s="52"/>
      <c r="J24" s="52"/>
    </row>
    <row r="25" spans="1:10" x14ac:dyDescent="0.2">
      <c r="A25" s="31" t="s">
        <v>454</v>
      </c>
      <c r="B25" s="34" t="s">
        <v>338</v>
      </c>
      <c r="C25" s="36">
        <v>28</v>
      </c>
      <c r="D25" s="36">
        <v>15218</v>
      </c>
      <c r="E25" s="33">
        <v>1.8</v>
      </c>
      <c r="F25" s="33">
        <v>0</v>
      </c>
      <c r="G25" s="33">
        <v>0</v>
      </c>
      <c r="H25" s="33">
        <v>0</v>
      </c>
      <c r="I25" s="33">
        <v>2.8</v>
      </c>
      <c r="J25" s="33">
        <v>4.5999999999999996</v>
      </c>
    </row>
    <row r="26" spans="1:10" x14ac:dyDescent="0.2">
      <c r="A26" s="31" t="s">
        <v>456</v>
      </c>
      <c r="B26" s="34" t="s">
        <v>339</v>
      </c>
      <c r="C26" s="36">
        <v>162</v>
      </c>
      <c r="D26" s="36">
        <v>76670</v>
      </c>
      <c r="E26" s="33">
        <v>2.1</v>
      </c>
      <c r="F26" s="33">
        <v>0</v>
      </c>
      <c r="G26" s="33">
        <v>0.5</v>
      </c>
      <c r="H26" s="33">
        <v>1.9</v>
      </c>
      <c r="I26" s="33">
        <v>3.1</v>
      </c>
      <c r="J26" s="33">
        <v>4.7</v>
      </c>
    </row>
    <row r="27" spans="1:10" x14ac:dyDescent="0.2">
      <c r="A27" s="196" t="s">
        <v>457</v>
      </c>
      <c r="B27" s="34" t="s">
        <v>340</v>
      </c>
      <c r="C27" s="36">
        <v>4</v>
      </c>
      <c r="D27" s="36">
        <v>1213</v>
      </c>
      <c r="E27" s="33">
        <v>3.3</v>
      </c>
      <c r="F27" s="33"/>
      <c r="G27" s="33"/>
      <c r="H27" s="33"/>
      <c r="I27" s="33"/>
      <c r="J27" s="33"/>
    </row>
    <row r="28" spans="1:10" x14ac:dyDescent="0.2">
      <c r="A28" s="29" t="s">
        <v>204</v>
      </c>
      <c r="B28" s="73">
        <v>10</v>
      </c>
      <c r="C28" s="36">
        <v>21</v>
      </c>
      <c r="D28" s="36">
        <v>12370</v>
      </c>
      <c r="E28" s="33">
        <v>1.7</v>
      </c>
      <c r="F28" s="33"/>
      <c r="G28" s="33"/>
      <c r="H28" s="33"/>
      <c r="I28" s="33"/>
      <c r="J28" s="33"/>
    </row>
    <row r="29" spans="1:10" x14ac:dyDescent="0.2">
      <c r="A29" s="45" t="s">
        <v>156</v>
      </c>
      <c r="B29" s="34"/>
      <c r="C29" s="36"/>
      <c r="D29" s="36"/>
      <c r="E29" s="33"/>
      <c r="F29" s="33"/>
      <c r="G29" s="33"/>
      <c r="H29" s="33"/>
      <c r="I29" s="33"/>
      <c r="J29" s="33"/>
    </row>
    <row r="30" spans="1:10" x14ac:dyDescent="0.2">
      <c r="A30" s="46" t="s">
        <v>157</v>
      </c>
      <c r="B30" s="47" t="s">
        <v>322</v>
      </c>
      <c r="C30" s="36">
        <v>764</v>
      </c>
      <c r="D30" s="36">
        <v>439142</v>
      </c>
      <c r="E30" s="33">
        <v>1.7</v>
      </c>
      <c r="F30" s="33">
        <v>0</v>
      </c>
      <c r="G30" s="33">
        <v>0</v>
      </c>
      <c r="H30" s="33">
        <v>1.3</v>
      </c>
      <c r="I30" s="33">
        <v>2.7</v>
      </c>
      <c r="J30" s="33">
        <v>4.5</v>
      </c>
    </row>
    <row r="31" spans="1:10" x14ac:dyDescent="0.2">
      <c r="A31" s="46" t="s">
        <v>175</v>
      </c>
      <c r="B31" s="47" t="s">
        <v>121</v>
      </c>
      <c r="C31" s="36">
        <v>3</v>
      </c>
      <c r="D31" s="36">
        <v>709</v>
      </c>
      <c r="E31" s="33">
        <v>4.2</v>
      </c>
      <c r="F31" s="53"/>
      <c r="G31" s="53"/>
      <c r="H31" s="53"/>
      <c r="I31" s="53"/>
      <c r="J31" s="53"/>
    </row>
    <row r="32" spans="1:10" x14ac:dyDescent="0.2">
      <c r="A32" s="45" t="s">
        <v>68</v>
      </c>
      <c r="B32" s="34"/>
      <c r="C32" s="36"/>
      <c r="D32" s="36"/>
      <c r="E32" s="33"/>
      <c r="F32" s="33"/>
      <c r="G32" s="33"/>
      <c r="H32" s="33"/>
      <c r="I32" s="33"/>
      <c r="J32" s="33"/>
    </row>
    <row r="33" spans="1:10" x14ac:dyDescent="0.2">
      <c r="A33" s="29" t="s">
        <v>159</v>
      </c>
      <c r="B33" s="34">
        <v>11</v>
      </c>
      <c r="C33" s="36">
        <v>23</v>
      </c>
      <c r="D33" s="36">
        <v>13825</v>
      </c>
      <c r="E33" s="33">
        <v>1.7</v>
      </c>
      <c r="F33" s="33"/>
      <c r="G33" s="33"/>
      <c r="H33" s="33"/>
      <c r="I33" s="33"/>
      <c r="J33" s="33"/>
    </row>
    <row r="34" spans="1:10" x14ac:dyDescent="0.2">
      <c r="A34" s="29" t="s">
        <v>70</v>
      </c>
      <c r="B34" s="73">
        <v>7</v>
      </c>
      <c r="C34" s="36">
        <v>0</v>
      </c>
      <c r="D34" s="36">
        <v>971</v>
      </c>
      <c r="E34" s="33">
        <v>0</v>
      </c>
      <c r="F34" s="33"/>
      <c r="G34" s="33"/>
      <c r="H34" s="33"/>
      <c r="I34" s="33"/>
      <c r="J34" s="33"/>
    </row>
    <row r="35" spans="1:10" x14ac:dyDescent="0.2">
      <c r="A35" s="29" t="s">
        <v>160</v>
      </c>
      <c r="B35" s="34" t="s">
        <v>323</v>
      </c>
      <c r="C35" s="36">
        <v>19</v>
      </c>
      <c r="D35" s="36">
        <v>7517</v>
      </c>
      <c r="E35" s="33">
        <v>2.5</v>
      </c>
      <c r="F35" s="33">
        <v>0</v>
      </c>
      <c r="G35" s="33">
        <v>0</v>
      </c>
      <c r="H35" s="33">
        <v>0</v>
      </c>
      <c r="I35" s="33">
        <v>0.2</v>
      </c>
      <c r="J35" s="33">
        <v>8.1</v>
      </c>
    </row>
    <row r="36" spans="1:10" x14ac:dyDescent="0.2">
      <c r="A36" s="29" t="s">
        <v>45</v>
      </c>
      <c r="B36" s="73" t="s">
        <v>314</v>
      </c>
      <c r="C36" s="36">
        <v>11</v>
      </c>
      <c r="D36" s="36">
        <v>2278</v>
      </c>
      <c r="E36" s="33">
        <v>4.8</v>
      </c>
      <c r="F36" s="33"/>
      <c r="G36" s="33"/>
      <c r="H36" s="33"/>
      <c r="I36" s="33"/>
      <c r="J36" s="33"/>
    </row>
    <row r="37" spans="1:10" x14ac:dyDescent="0.2">
      <c r="A37" s="29" t="s">
        <v>76</v>
      </c>
      <c r="B37" s="34">
        <v>7</v>
      </c>
      <c r="C37" s="36">
        <v>16</v>
      </c>
      <c r="D37" s="36">
        <v>8166</v>
      </c>
      <c r="E37" s="33">
        <v>2</v>
      </c>
      <c r="F37" s="33"/>
      <c r="G37" s="33"/>
      <c r="H37" s="33"/>
      <c r="I37" s="33"/>
      <c r="J37" s="33"/>
    </row>
    <row r="38" spans="1:10" x14ac:dyDescent="0.2">
      <c r="A38" s="29" t="s">
        <v>161</v>
      </c>
      <c r="B38" s="34" t="s">
        <v>235</v>
      </c>
      <c r="C38" s="36">
        <v>11</v>
      </c>
      <c r="D38" s="36">
        <v>6052</v>
      </c>
      <c r="E38" s="33">
        <v>1.8</v>
      </c>
      <c r="F38" s="33"/>
      <c r="G38" s="33"/>
      <c r="H38" s="33"/>
      <c r="I38" s="33"/>
      <c r="J38" s="33"/>
    </row>
    <row r="39" spans="1:10" x14ac:dyDescent="0.2">
      <c r="A39" s="29" t="s">
        <v>78</v>
      </c>
      <c r="B39" s="34" t="s">
        <v>324</v>
      </c>
      <c r="C39" s="36">
        <v>17</v>
      </c>
      <c r="D39" s="36">
        <v>25605</v>
      </c>
      <c r="E39" s="33">
        <v>0.7</v>
      </c>
      <c r="F39" s="33">
        <v>0</v>
      </c>
      <c r="G39" s="33">
        <v>0</v>
      </c>
      <c r="H39" s="33">
        <v>0</v>
      </c>
      <c r="I39" s="33">
        <v>0</v>
      </c>
      <c r="J39" s="33">
        <v>2.2000000000000002</v>
      </c>
    </row>
    <row r="40" spans="1:10" x14ac:dyDescent="0.2">
      <c r="A40" s="29" t="s">
        <v>80</v>
      </c>
      <c r="B40" s="73" t="s">
        <v>168</v>
      </c>
      <c r="C40" s="36">
        <v>4</v>
      </c>
      <c r="D40" s="36">
        <v>2344</v>
      </c>
      <c r="E40" s="33">
        <v>1.7</v>
      </c>
      <c r="F40" s="33"/>
      <c r="G40" s="33"/>
      <c r="H40" s="33"/>
      <c r="I40" s="33"/>
      <c r="J40" s="33"/>
    </row>
    <row r="41" spans="1:10" x14ac:dyDescent="0.2">
      <c r="A41" s="29" t="s">
        <v>162</v>
      </c>
      <c r="B41" s="34" t="s">
        <v>325</v>
      </c>
      <c r="C41" s="36">
        <v>5</v>
      </c>
      <c r="D41" s="36">
        <v>22350</v>
      </c>
      <c r="E41" s="33">
        <v>0.2</v>
      </c>
      <c r="F41" s="33">
        <v>0</v>
      </c>
      <c r="G41" s="33">
        <v>0</v>
      </c>
      <c r="H41" s="33">
        <v>0</v>
      </c>
      <c r="I41" s="33">
        <v>0</v>
      </c>
      <c r="J41" s="33">
        <v>0.1</v>
      </c>
    </row>
    <row r="42" spans="1:10" x14ac:dyDescent="0.2">
      <c r="A42" s="29" t="s">
        <v>163</v>
      </c>
      <c r="B42" s="34" t="s">
        <v>326</v>
      </c>
      <c r="C42" s="36">
        <v>16</v>
      </c>
      <c r="D42" s="36">
        <v>37717</v>
      </c>
      <c r="E42" s="33">
        <v>0.4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</row>
    <row r="43" spans="1:10" x14ac:dyDescent="0.2">
      <c r="A43" s="29" t="s">
        <v>84</v>
      </c>
      <c r="B43" s="34" t="s">
        <v>327</v>
      </c>
      <c r="C43" s="36">
        <v>979</v>
      </c>
      <c r="D43" s="36">
        <v>646918</v>
      </c>
      <c r="E43" s="33">
        <v>1.5</v>
      </c>
      <c r="F43" s="33">
        <v>0</v>
      </c>
      <c r="G43" s="33">
        <v>0</v>
      </c>
      <c r="H43" s="33">
        <v>1</v>
      </c>
      <c r="I43" s="33">
        <v>2.4</v>
      </c>
      <c r="J43" s="33">
        <v>3.9</v>
      </c>
    </row>
    <row r="44" spans="1:10" x14ac:dyDescent="0.2">
      <c r="A44" s="29" t="s">
        <v>164</v>
      </c>
      <c r="B44" s="34" t="s">
        <v>328</v>
      </c>
      <c r="C44" s="36">
        <v>1979</v>
      </c>
      <c r="D44" s="36">
        <v>1484664</v>
      </c>
      <c r="E44" s="33">
        <v>1.3</v>
      </c>
      <c r="F44" s="33">
        <v>0</v>
      </c>
      <c r="G44" s="33">
        <v>0</v>
      </c>
      <c r="H44" s="33">
        <v>0.8</v>
      </c>
      <c r="I44" s="33">
        <v>2</v>
      </c>
      <c r="J44" s="33">
        <v>3.5</v>
      </c>
    </row>
    <row r="45" spans="1:10" x14ac:dyDescent="0.2">
      <c r="A45" s="29" t="s">
        <v>55</v>
      </c>
      <c r="B45" s="34">
        <v>34</v>
      </c>
      <c r="C45" s="36">
        <v>95</v>
      </c>
      <c r="D45" s="36">
        <v>44538</v>
      </c>
      <c r="E45" s="33">
        <v>2.1</v>
      </c>
      <c r="F45" s="33">
        <v>0</v>
      </c>
      <c r="G45" s="33">
        <v>0.5</v>
      </c>
      <c r="H45" s="33">
        <v>1.5</v>
      </c>
      <c r="I45" s="33">
        <v>3.8</v>
      </c>
      <c r="J45" s="33">
        <v>5.2</v>
      </c>
    </row>
    <row r="46" spans="1:10" x14ac:dyDescent="0.2">
      <c r="A46" s="29" t="s">
        <v>57</v>
      </c>
      <c r="B46" s="34">
        <v>35</v>
      </c>
      <c r="C46" s="36">
        <v>126</v>
      </c>
      <c r="D46" s="36">
        <v>51830</v>
      </c>
      <c r="E46" s="33">
        <v>2.4</v>
      </c>
      <c r="F46" s="33">
        <v>0</v>
      </c>
      <c r="G46" s="33">
        <v>0.5</v>
      </c>
      <c r="H46" s="33">
        <v>1.5</v>
      </c>
      <c r="I46" s="33">
        <v>3.8</v>
      </c>
      <c r="J46" s="33">
        <v>6.1</v>
      </c>
    </row>
    <row r="47" spans="1:10" x14ac:dyDescent="0.2">
      <c r="A47" s="29" t="s">
        <v>9</v>
      </c>
      <c r="B47" s="34" t="s">
        <v>329</v>
      </c>
      <c r="C47" s="36">
        <v>308</v>
      </c>
      <c r="D47" s="36">
        <v>233542</v>
      </c>
      <c r="E47" s="33">
        <v>1.3</v>
      </c>
      <c r="F47" s="33">
        <v>0</v>
      </c>
      <c r="G47" s="33">
        <v>0</v>
      </c>
      <c r="H47" s="33">
        <v>0.8</v>
      </c>
      <c r="I47" s="33">
        <v>2</v>
      </c>
      <c r="J47" s="33">
        <v>3.8</v>
      </c>
    </row>
    <row r="48" spans="1:10" x14ac:dyDescent="0.2">
      <c r="A48" s="29" t="s">
        <v>165</v>
      </c>
      <c r="B48" s="34">
        <v>10</v>
      </c>
      <c r="C48" s="36">
        <v>32</v>
      </c>
      <c r="D48" s="36">
        <v>17818</v>
      </c>
      <c r="E48" s="33">
        <v>1.8</v>
      </c>
      <c r="F48" s="33"/>
      <c r="G48" s="33"/>
      <c r="H48" s="33"/>
      <c r="I48" s="33"/>
      <c r="J48" s="33"/>
    </row>
    <row r="49" spans="1:10" x14ac:dyDescent="0.2">
      <c r="A49" s="29" t="s">
        <v>152</v>
      </c>
      <c r="B49" s="34" t="s">
        <v>330</v>
      </c>
      <c r="C49" s="36">
        <v>38</v>
      </c>
      <c r="D49" s="36">
        <v>27035</v>
      </c>
      <c r="E49" s="33">
        <v>1.4</v>
      </c>
      <c r="F49" s="33">
        <v>0</v>
      </c>
      <c r="G49" s="33">
        <v>0</v>
      </c>
      <c r="H49" s="33">
        <v>0</v>
      </c>
      <c r="I49" s="33">
        <v>2</v>
      </c>
      <c r="J49" s="33">
        <v>5.0999999999999996</v>
      </c>
    </row>
    <row r="50" spans="1:10" x14ac:dyDescent="0.2">
      <c r="A50" s="29" t="s">
        <v>166</v>
      </c>
      <c r="B50" s="34" t="s">
        <v>331</v>
      </c>
      <c r="C50" s="36">
        <v>6</v>
      </c>
      <c r="D50" s="36">
        <v>3703</v>
      </c>
      <c r="E50" s="33">
        <v>1.6</v>
      </c>
      <c r="F50" s="33"/>
      <c r="G50" s="33"/>
      <c r="H50" s="33"/>
      <c r="I50" s="33"/>
      <c r="J50" s="33"/>
    </row>
    <row r="51" spans="1:10" x14ac:dyDescent="0.2">
      <c r="A51" s="29" t="s">
        <v>185</v>
      </c>
      <c r="B51" s="73" t="s">
        <v>335</v>
      </c>
      <c r="C51" s="36">
        <v>9</v>
      </c>
      <c r="D51" s="36">
        <v>6293</v>
      </c>
      <c r="E51" s="33">
        <v>1.4</v>
      </c>
      <c r="F51" s="33"/>
      <c r="G51" s="33"/>
      <c r="H51" s="33"/>
      <c r="I51" s="33"/>
      <c r="J51" s="33"/>
    </row>
    <row r="52" spans="1:10" x14ac:dyDescent="0.2">
      <c r="A52" s="29" t="s">
        <v>167</v>
      </c>
      <c r="B52" s="34" t="s">
        <v>332</v>
      </c>
      <c r="C52" s="36">
        <v>32</v>
      </c>
      <c r="D52" s="36">
        <v>68027</v>
      </c>
      <c r="E52" s="33">
        <v>0.5</v>
      </c>
      <c r="F52" s="33">
        <v>0</v>
      </c>
      <c r="G52" s="33">
        <v>0</v>
      </c>
      <c r="H52" s="33">
        <v>0</v>
      </c>
      <c r="I52" s="33">
        <v>0</v>
      </c>
      <c r="J52" s="33">
        <v>1.7</v>
      </c>
    </row>
    <row r="53" spans="1:10" x14ac:dyDescent="0.2">
      <c r="A53" s="29" t="s">
        <v>95</v>
      </c>
      <c r="B53" s="34">
        <v>22</v>
      </c>
      <c r="C53" s="36">
        <v>67</v>
      </c>
      <c r="D53" s="36">
        <v>34677</v>
      </c>
      <c r="E53" s="33">
        <v>1.9</v>
      </c>
      <c r="F53" s="33">
        <v>0</v>
      </c>
      <c r="G53" s="33">
        <v>0.3</v>
      </c>
      <c r="H53" s="33">
        <v>1.1000000000000001</v>
      </c>
      <c r="I53" s="33">
        <v>3</v>
      </c>
      <c r="J53" s="33">
        <v>3.8</v>
      </c>
    </row>
    <row r="54" spans="1:10" ht="14.25" x14ac:dyDescent="0.2">
      <c r="A54" s="29" t="s">
        <v>466</v>
      </c>
      <c r="B54" s="34" t="s">
        <v>474</v>
      </c>
      <c r="C54" s="36">
        <v>45</v>
      </c>
      <c r="D54" s="36">
        <v>14210</v>
      </c>
      <c r="E54" s="33">
        <v>3.2</v>
      </c>
      <c r="F54" s="33">
        <v>0</v>
      </c>
      <c r="G54" s="33">
        <v>0</v>
      </c>
      <c r="H54" s="33">
        <v>0</v>
      </c>
      <c r="I54" s="33">
        <v>4.3</v>
      </c>
      <c r="J54" s="33">
        <v>10.1</v>
      </c>
    </row>
    <row r="55" spans="1:10" x14ac:dyDescent="0.2">
      <c r="A55" s="29" t="s">
        <v>12</v>
      </c>
      <c r="B55" s="34" t="s">
        <v>333</v>
      </c>
      <c r="C55" s="36">
        <v>660</v>
      </c>
      <c r="D55" s="36">
        <v>437413</v>
      </c>
      <c r="E55" s="33">
        <v>1.5</v>
      </c>
      <c r="F55" s="33">
        <v>0</v>
      </c>
      <c r="G55" s="33">
        <v>0</v>
      </c>
      <c r="H55" s="33">
        <v>1</v>
      </c>
      <c r="I55" s="33">
        <v>2.2000000000000002</v>
      </c>
      <c r="J55" s="33">
        <v>4.3</v>
      </c>
    </row>
    <row r="56" spans="1:10" x14ac:dyDescent="0.2">
      <c r="A56" s="29" t="s">
        <v>102</v>
      </c>
      <c r="B56" s="34" t="s">
        <v>334</v>
      </c>
      <c r="C56" s="36">
        <v>132</v>
      </c>
      <c r="D56" s="36">
        <v>114507</v>
      </c>
      <c r="E56" s="33">
        <v>1.2</v>
      </c>
      <c r="F56" s="33">
        <v>0</v>
      </c>
      <c r="G56" s="33">
        <v>0</v>
      </c>
      <c r="H56" s="33">
        <v>0.8</v>
      </c>
      <c r="I56" s="33">
        <v>1.9</v>
      </c>
      <c r="J56" s="33">
        <v>3.8</v>
      </c>
    </row>
    <row r="57" spans="1:10" x14ac:dyDescent="0.2">
      <c r="A57" s="29" t="s">
        <v>169</v>
      </c>
      <c r="B57" s="34">
        <v>10</v>
      </c>
      <c r="C57" s="36">
        <v>15</v>
      </c>
      <c r="D57" s="36">
        <v>10396</v>
      </c>
      <c r="E57" s="33">
        <v>1.4</v>
      </c>
      <c r="F57" s="33"/>
      <c r="G57" s="33"/>
      <c r="H57" s="33"/>
      <c r="I57" s="33"/>
      <c r="J57" s="33"/>
    </row>
    <row r="58" spans="1:10" x14ac:dyDescent="0.2">
      <c r="A58" s="29" t="s">
        <v>170</v>
      </c>
      <c r="B58" s="34" t="s">
        <v>336</v>
      </c>
      <c r="C58" s="36">
        <v>0</v>
      </c>
      <c r="D58" s="36">
        <v>126</v>
      </c>
      <c r="E58" s="33">
        <v>0</v>
      </c>
      <c r="F58" s="33"/>
      <c r="G58" s="33"/>
      <c r="H58" s="33"/>
      <c r="I58" s="33"/>
      <c r="J58" s="33"/>
    </row>
    <row r="59" spans="1:10" ht="14.25" x14ac:dyDescent="0.2">
      <c r="A59" s="45" t="s">
        <v>434</v>
      </c>
      <c r="B59" s="34"/>
      <c r="C59" s="36"/>
      <c r="D59" s="36"/>
      <c r="E59" s="33"/>
      <c r="F59" s="33"/>
      <c r="G59" s="33"/>
      <c r="H59" s="33"/>
      <c r="I59" s="33"/>
      <c r="J59" s="33"/>
    </row>
    <row r="60" spans="1:10" ht="12.75" customHeight="1" x14ac:dyDescent="0.2">
      <c r="A60" s="29" t="s">
        <v>431</v>
      </c>
      <c r="B60" s="34" t="s">
        <v>250</v>
      </c>
      <c r="C60" s="36">
        <v>12</v>
      </c>
      <c r="D60" s="36">
        <v>7945</v>
      </c>
      <c r="E60" s="33">
        <v>1.5</v>
      </c>
      <c r="F60" s="33"/>
      <c r="G60" s="33"/>
      <c r="H60" s="33"/>
      <c r="I60" s="33"/>
      <c r="J60" s="33"/>
    </row>
    <row r="61" spans="1:10" ht="12.75" customHeight="1" x14ac:dyDescent="0.2">
      <c r="A61" s="29" t="s">
        <v>337</v>
      </c>
      <c r="B61" s="73">
        <v>8</v>
      </c>
      <c r="C61" s="36">
        <v>18</v>
      </c>
      <c r="D61" s="36">
        <v>2550</v>
      </c>
      <c r="E61" s="33">
        <v>7.1</v>
      </c>
      <c r="F61" s="33"/>
      <c r="G61" s="33"/>
      <c r="H61" s="33"/>
      <c r="I61" s="33"/>
      <c r="J61" s="33"/>
    </row>
    <row r="62" spans="1:10" x14ac:dyDescent="0.2">
      <c r="A62" s="28"/>
      <c r="B62" s="37"/>
      <c r="C62" s="30"/>
      <c r="D62" s="30"/>
      <c r="E62" s="32"/>
      <c r="F62" s="32"/>
      <c r="G62" s="32"/>
      <c r="H62" s="32"/>
      <c r="I62" s="32"/>
      <c r="J62" s="32"/>
    </row>
    <row r="63" spans="1:10" ht="18" customHeight="1" x14ac:dyDescent="0.2">
      <c r="A63" s="74" t="s">
        <v>272</v>
      </c>
      <c r="B63" s="75"/>
      <c r="C63" s="75"/>
      <c r="D63" s="75"/>
      <c r="E63" s="76"/>
      <c r="F63" s="76"/>
      <c r="G63" s="76"/>
      <c r="H63" s="76"/>
      <c r="I63" s="76"/>
      <c r="J63" s="76"/>
    </row>
    <row r="64" spans="1:10" x14ac:dyDescent="0.2">
      <c r="A64" s="43" t="s">
        <v>273</v>
      </c>
      <c r="B64" s="37">
        <v>6</v>
      </c>
      <c r="C64" s="30">
        <v>17</v>
      </c>
      <c r="D64" s="30">
        <v>4777</v>
      </c>
      <c r="E64" s="32">
        <v>3.6</v>
      </c>
      <c r="F64" s="32"/>
      <c r="G64" s="32"/>
      <c r="H64" s="32"/>
      <c r="I64" s="32"/>
      <c r="J64" s="32"/>
    </row>
    <row r="65" spans="1:10" x14ac:dyDescent="0.2">
      <c r="A65" s="43" t="s">
        <v>274</v>
      </c>
      <c r="B65" s="37" t="s">
        <v>321</v>
      </c>
      <c r="C65" s="36">
        <v>1407</v>
      </c>
      <c r="D65" s="36">
        <v>652175</v>
      </c>
      <c r="E65" s="33">
        <v>2.2000000000000002</v>
      </c>
      <c r="F65" s="33">
        <v>0</v>
      </c>
      <c r="G65" s="33">
        <v>0.9</v>
      </c>
      <c r="H65" s="33">
        <v>1.8</v>
      </c>
      <c r="I65" s="33">
        <v>3.1</v>
      </c>
      <c r="J65" s="33">
        <v>4.8</v>
      </c>
    </row>
    <row r="66" spans="1:10" x14ac:dyDescent="0.2">
      <c r="A66" s="43"/>
      <c r="B66" s="37"/>
      <c r="C66" s="30"/>
      <c r="D66" s="30"/>
      <c r="E66" s="32"/>
      <c r="F66" s="32"/>
      <c r="G66" s="32"/>
      <c r="H66" s="32"/>
      <c r="I66" s="32"/>
      <c r="J66" s="32"/>
    </row>
    <row r="67" spans="1:10" ht="17.25" customHeight="1" x14ac:dyDescent="0.2">
      <c r="A67" s="74" t="s">
        <v>428</v>
      </c>
      <c r="B67" s="75"/>
      <c r="C67" s="75"/>
      <c r="D67" s="75"/>
      <c r="E67" s="76"/>
      <c r="F67" s="76"/>
      <c r="G67" s="76"/>
      <c r="H67" s="76"/>
      <c r="I67" s="76"/>
      <c r="J67" s="76"/>
    </row>
    <row r="68" spans="1:10" x14ac:dyDescent="0.2">
      <c r="A68" s="167" t="s">
        <v>460</v>
      </c>
      <c r="B68" s="203" t="s">
        <v>320</v>
      </c>
      <c r="C68" s="145">
        <v>164</v>
      </c>
      <c r="D68" s="145">
        <v>54732</v>
      </c>
      <c r="E68" s="204">
        <v>3</v>
      </c>
      <c r="F68" s="204">
        <v>0</v>
      </c>
      <c r="G68" s="204">
        <v>0</v>
      </c>
      <c r="H68" s="204">
        <v>1.4</v>
      </c>
      <c r="I68" s="204">
        <v>3.9</v>
      </c>
      <c r="J68" s="204">
        <v>6.5</v>
      </c>
    </row>
    <row r="69" spans="1:10" x14ac:dyDescent="0.2">
      <c r="A69" s="128" t="s">
        <v>461</v>
      </c>
      <c r="B69" s="129" t="s">
        <v>473</v>
      </c>
      <c r="C69" s="117">
        <v>147</v>
      </c>
      <c r="D69" s="117">
        <v>47869</v>
      </c>
      <c r="E69" s="118">
        <v>3.1</v>
      </c>
      <c r="F69" s="118">
        <v>0</v>
      </c>
      <c r="G69" s="118">
        <v>0</v>
      </c>
      <c r="H69" s="118">
        <v>1.1000000000000001</v>
      </c>
      <c r="I69" s="118">
        <v>5.2</v>
      </c>
      <c r="J69" s="118">
        <v>9</v>
      </c>
    </row>
    <row r="70" spans="1:10" x14ac:dyDescent="0.2">
      <c r="A70" s="28"/>
      <c r="B70" s="37"/>
      <c r="C70" s="30"/>
      <c r="D70" s="30"/>
      <c r="E70" s="32"/>
      <c r="F70" s="32"/>
      <c r="G70" s="32"/>
      <c r="H70" s="32"/>
      <c r="I70" s="32"/>
      <c r="J70" s="32"/>
    </row>
    <row r="71" spans="1:10" x14ac:dyDescent="0.2">
      <c r="A71" s="31"/>
      <c r="B71" s="73"/>
      <c r="C71" s="30"/>
      <c r="D71" s="30"/>
      <c r="E71" s="32"/>
      <c r="F71" s="33"/>
      <c r="G71" s="33"/>
      <c r="H71" s="33"/>
      <c r="I71" s="33"/>
      <c r="J71" s="33"/>
    </row>
    <row r="72" spans="1:10" ht="15" customHeight="1" x14ac:dyDescent="0.2">
      <c r="A72" s="227" t="s">
        <v>127</v>
      </c>
      <c r="B72" s="227"/>
      <c r="C72" s="227"/>
      <c r="D72" s="227"/>
      <c r="E72" s="227"/>
      <c r="F72" s="229" t="s">
        <v>30</v>
      </c>
      <c r="G72" s="229"/>
      <c r="H72" s="229"/>
      <c r="I72" s="229"/>
      <c r="J72" s="229"/>
    </row>
    <row r="73" spans="1:10" ht="38.25" x14ac:dyDescent="0.2">
      <c r="A73" s="120" t="s">
        <v>117</v>
      </c>
      <c r="B73" s="121" t="s">
        <v>123</v>
      </c>
      <c r="C73" s="110" t="s">
        <v>125</v>
      </c>
      <c r="D73" s="110" t="s">
        <v>128</v>
      </c>
      <c r="E73" s="111" t="s">
        <v>36</v>
      </c>
      <c r="F73" s="111" t="s">
        <v>37</v>
      </c>
      <c r="G73" s="111" t="s">
        <v>38</v>
      </c>
      <c r="H73" s="111" t="s">
        <v>39</v>
      </c>
      <c r="I73" s="111" t="s">
        <v>40</v>
      </c>
      <c r="J73" s="111" t="s">
        <v>41</v>
      </c>
    </row>
    <row r="74" spans="1:10" ht="17.25" customHeight="1" x14ac:dyDescent="0.2">
      <c r="A74" s="247" t="s">
        <v>271</v>
      </c>
      <c r="B74" s="247"/>
      <c r="C74" s="247"/>
      <c r="D74" s="247"/>
      <c r="E74" s="247"/>
      <c r="F74" s="247"/>
      <c r="G74" s="247"/>
      <c r="H74" s="247"/>
      <c r="I74" s="247"/>
      <c r="J74" s="247"/>
    </row>
    <row r="75" spans="1:10" x14ac:dyDescent="0.2">
      <c r="A75" s="41" t="s">
        <v>126</v>
      </c>
      <c r="B75" s="50"/>
      <c r="C75" s="44"/>
      <c r="D75" s="44"/>
      <c r="E75" s="44"/>
      <c r="F75" s="44"/>
      <c r="G75" s="44"/>
      <c r="H75" s="44"/>
      <c r="I75" s="44"/>
      <c r="J75" s="44"/>
    </row>
    <row r="76" spans="1:10" x14ac:dyDescent="0.2">
      <c r="A76" s="29" t="s">
        <v>45</v>
      </c>
      <c r="B76" s="84">
        <v>38</v>
      </c>
      <c r="C76" s="36">
        <v>36222</v>
      </c>
      <c r="D76" s="36">
        <v>72139</v>
      </c>
      <c r="E76" s="39">
        <v>0.5</v>
      </c>
      <c r="F76" s="39">
        <v>0.34</v>
      </c>
      <c r="G76" s="39">
        <v>0.38</v>
      </c>
      <c r="H76" s="39">
        <v>0.45</v>
      </c>
      <c r="I76" s="39">
        <v>0.64</v>
      </c>
      <c r="J76" s="39">
        <v>0.76</v>
      </c>
    </row>
    <row r="77" spans="1:10" ht="25.5" x14ac:dyDescent="0.2">
      <c r="A77" s="44" t="s">
        <v>146</v>
      </c>
      <c r="B77" s="84">
        <v>99</v>
      </c>
      <c r="C77" s="36">
        <v>287880</v>
      </c>
      <c r="D77" s="36">
        <v>410123</v>
      </c>
      <c r="E77" s="39">
        <v>0.7</v>
      </c>
      <c r="F77" s="39">
        <v>0.56000000000000005</v>
      </c>
      <c r="G77" s="39">
        <v>0.65</v>
      </c>
      <c r="H77" s="39">
        <v>0.74</v>
      </c>
      <c r="I77" s="39">
        <v>0.8</v>
      </c>
      <c r="J77" s="39">
        <v>0.85</v>
      </c>
    </row>
    <row r="78" spans="1:10" ht="25.5" x14ac:dyDescent="0.2">
      <c r="A78" s="44" t="s">
        <v>147</v>
      </c>
      <c r="B78" s="84" t="s">
        <v>341</v>
      </c>
      <c r="C78" s="36">
        <v>350509</v>
      </c>
      <c r="D78" s="36">
        <v>570682</v>
      </c>
      <c r="E78" s="39">
        <v>0.61</v>
      </c>
      <c r="F78" s="39">
        <v>0.33</v>
      </c>
      <c r="G78" s="39">
        <v>0.53</v>
      </c>
      <c r="H78" s="39">
        <v>0.68</v>
      </c>
      <c r="I78" s="39">
        <v>0.78</v>
      </c>
      <c r="J78" s="39">
        <v>0.85</v>
      </c>
    </row>
    <row r="79" spans="1:10" x14ac:dyDescent="0.2">
      <c r="A79" s="29" t="s">
        <v>148</v>
      </c>
      <c r="B79" s="84" t="s">
        <v>342</v>
      </c>
      <c r="C79" s="36">
        <v>301884</v>
      </c>
      <c r="D79" s="36">
        <v>597741</v>
      </c>
      <c r="E79" s="39">
        <v>0.51</v>
      </c>
      <c r="F79" s="39">
        <v>0.25</v>
      </c>
      <c r="G79" s="39">
        <v>0.38</v>
      </c>
      <c r="H79" s="39">
        <v>0.53</v>
      </c>
      <c r="I79" s="39">
        <v>0.66</v>
      </c>
      <c r="J79" s="39">
        <v>0.74</v>
      </c>
    </row>
    <row r="80" spans="1:10" ht="25.5" x14ac:dyDescent="0.2">
      <c r="A80" s="44" t="s">
        <v>149</v>
      </c>
      <c r="B80" s="84" t="s">
        <v>312</v>
      </c>
      <c r="C80" s="36">
        <v>381416</v>
      </c>
      <c r="D80" s="36">
        <v>551855</v>
      </c>
      <c r="E80" s="39">
        <v>0.69</v>
      </c>
      <c r="F80" s="39">
        <v>0.49</v>
      </c>
      <c r="G80" s="39">
        <v>0.62</v>
      </c>
      <c r="H80" s="39">
        <v>0.74</v>
      </c>
      <c r="I80" s="39">
        <v>0.8</v>
      </c>
      <c r="J80" s="39">
        <v>0.83</v>
      </c>
    </row>
    <row r="81" spans="1:10" ht="25.5" x14ac:dyDescent="0.2">
      <c r="A81" s="44" t="s">
        <v>197</v>
      </c>
      <c r="B81" s="84" t="s">
        <v>343</v>
      </c>
      <c r="C81" s="36">
        <v>750795</v>
      </c>
      <c r="D81" s="36">
        <v>1399138</v>
      </c>
      <c r="E81" s="39">
        <v>0.54</v>
      </c>
      <c r="F81" s="39">
        <v>0.31</v>
      </c>
      <c r="G81" s="39">
        <v>0.46</v>
      </c>
      <c r="H81" s="39">
        <v>0.61</v>
      </c>
      <c r="I81" s="39">
        <v>0.73</v>
      </c>
      <c r="J81" s="39">
        <v>0.81</v>
      </c>
    </row>
    <row r="82" spans="1:10" ht="25.5" x14ac:dyDescent="0.2">
      <c r="A82" s="44" t="s">
        <v>150</v>
      </c>
      <c r="B82" s="84">
        <v>405</v>
      </c>
      <c r="C82" s="36">
        <v>1181301</v>
      </c>
      <c r="D82" s="36">
        <v>1776793</v>
      </c>
      <c r="E82" s="39">
        <v>0.66</v>
      </c>
      <c r="F82" s="39">
        <v>0.49</v>
      </c>
      <c r="G82" s="39">
        <v>0.6</v>
      </c>
      <c r="H82" s="39">
        <v>0.71</v>
      </c>
      <c r="I82" s="39">
        <v>0.78</v>
      </c>
      <c r="J82" s="39">
        <v>0.84</v>
      </c>
    </row>
    <row r="83" spans="1:10" x14ac:dyDescent="0.2">
      <c r="A83" s="29" t="s">
        <v>55</v>
      </c>
      <c r="B83" s="84">
        <v>21</v>
      </c>
      <c r="C83" s="36">
        <v>34422</v>
      </c>
      <c r="D83" s="36">
        <v>48549</v>
      </c>
      <c r="E83" s="39">
        <v>0.71</v>
      </c>
      <c r="F83" s="39">
        <v>0.32</v>
      </c>
      <c r="G83" s="39">
        <v>0.56000000000000005</v>
      </c>
      <c r="H83" s="39">
        <v>0.73</v>
      </c>
      <c r="I83" s="39">
        <v>0.82</v>
      </c>
      <c r="J83" s="39">
        <v>0.84</v>
      </c>
    </row>
    <row r="84" spans="1:10" x14ac:dyDescent="0.2">
      <c r="A84" s="29" t="s">
        <v>57</v>
      </c>
      <c r="B84" s="84">
        <v>74</v>
      </c>
      <c r="C84" s="36">
        <v>181986</v>
      </c>
      <c r="D84" s="36">
        <v>261682</v>
      </c>
      <c r="E84" s="39">
        <v>0.7</v>
      </c>
      <c r="F84" s="39">
        <v>0.54</v>
      </c>
      <c r="G84" s="39">
        <v>0.61</v>
      </c>
      <c r="H84" s="39">
        <v>0.71</v>
      </c>
      <c r="I84" s="39">
        <v>0.79</v>
      </c>
      <c r="J84" s="39">
        <v>0.85</v>
      </c>
    </row>
    <row r="85" spans="1:10" x14ac:dyDescent="0.2">
      <c r="A85" s="29" t="s">
        <v>49</v>
      </c>
      <c r="B85" s="84">
        <v>10</v>
      </c>
      <c r="C85" s="36">
        <v>8764</v>
      </c>
      <c r="D85" s="36">
        <v>45281</v>
      </c>
      <c r="E85" s="39">
        <v>0.19</v>
      </c>
      <c r="F85" s="39"/>
      <c r="G85" s="39"/>
      <c r="H85" s="39"/>
      <c r="I85" s="39"/>
      <c r="J85" s="39"/>
    </row>
    <row r="86" spans="1:10" x14ac:dyDescent="0.2">
      <c r="A86" s="29" t="s">
        <v>151</v>
      </c>
      <c r="B86" s="84">
        <v>11</v>
      </c>
      <c r="C86" s="36">
        <v>1736</v>
      </c>
      <c r="D86" s="36">
        <v>14045</v>
      </c>
      <c r="E86" s="39">
        <v>0.12</v>
      </c>
      <c r="F86" s="39"/>
      <c r="G86" s="39"/>
      <c r="H86" s="39"/>
      <c r="I86" s="39"/>
      <c r="J86" s="39"/>
    </row>
    <row r="87" spans="1:10" x14ac:dyDescent="0.2">
      <c r="A87" s="29" t="s">
        <v>152</v>
      </c>
      <c r="B87" s="84" t="s">
        <v>344</v>
      </c>
      <c r="C87" s="36">
        <v>70607</v>
      </c>
      <c r="D87" s="36">
        <v>311974</v>
      </c>
      <c r="E87" s="39">
        <v>0.23</v>
      </c>
      <c r="F87" s="39">
        <v>7.0000000000000007E-2</v>
      </c>
      <c r="G87" s="39">
        <v>0.12</v>
      </c>
      <c r="H87" s="39">
        <v>0.2</v>
      </c>
      <c r="I87" s="39">
        <v>0.26</v>
      </c>
      <c r="J87" s="39">
        <v>0.32</v>
      </c>
    </row>
    <row r="88" spans="1:10" x14ac:dyDescent="0.2">
      <c r="A88" s="29" t="s">
        <v>59</v>
      </c>
      <c r="B88" s="84">
        <v>6</v>
      </c>
      <c r="C88" s="36">
        <v>781</v>
      </c>
      <c r="D88" s="36">
        <v>7926</v>
      </c>
      <c r="E88" s="39">
        <v>0.1</v>
      </c>
      <c r="F88" s="39"/>
      <c r="G88" s="39"/>
      <c r="H88" s="39"/>
      <c r="I88" s="39"/>
      <c r="J88" s="39"/>
    </row>
    <row r="89" spans="1:10" x14ac:dyDescent="0.2">
      <c r="A89" s="29" t="s">
        <v>61</v>
      </c>
      <c r="B89" s="84">
        <v>6</v>
      </c>
      <c r="C89" s="36">
        <v>7869</v>
      </c>
      <c r="D89" s="36">
        <v>17388</v>
      </c>
      <c r="E89" s="39">
        <v>0.45</v>
      </c>
      <c r="F89" s="39"/>
      <c r="G89" s="39"/>
      <c r="H89" s="39"/>
      <c r="I89" s="39"/>
      <c r="J89" s="39"/>
    </row>
    <row r="90" spans="1:10" ht="25.5" x14ac:dyDescent="0.2">
      <c r="A90" s="44" t="s">
        <v>153</v>
      </c>
      <c r="B90" s="84">
        <v>75</v>
      </c>
      <c r="C90" s="36">
        <v>213845</v>
      </c>
      <c r="D90" s="36">
        <v>282221</v>
      </c>
      <c r="E90" s="39">
        <v>0.76</v>
      </c>
      <c r="F90" s="39">
        <v>0.57999999999999996</v>
      </c>
      <c r="G90" s="39">
        <v>0.7</v>
      </c>
      <c r="H90" s="39">
        <v>0.77</v>
      </c>
      <c r="I90" s="39">
        <v>0.83</v>
      </c>
      <c r="J90" s="39">
        <v>0.88</v>
      </c>
    </row>
    <row r="91" spans="1:10" ht="25.5" x14ac:dyDescent="0.2">
      <c r="A91" s="44" t="s">
        <v>154</v>
      </c>
      <c r="B91" s="84" t="s">
        <v>317</v>
      </c>
      <c r="C91" s="36">
        <v>185967</v>
      </c>
      <c r="D91" s="36">
        <v>261357</v>
      </c>
      <c r="E91" s="39">
        <v>0.71</v>
      </c>
      <c r="F91" s="39">
        <v>0.45</v>
      </c>
      <c r="G91" s="39">
        <v>0.64</v>
      </c>
      <c r="H91" s="39">
        <v>0.75</v>
      </c>
      <c r="I91" s="39">
        <v>0.81</v>
      </c>
      <c r="J91" s="39">
        <v>0.89</v>
      </c>
    </row>
    <row r="92" spans="1:10" x14ac:dyDescent="0.2">
      <c r="A92" s="29" t="s">
        <v>155</v>
      </c>
      <c r="B92" s="84" t="s">
        <v>345</v>
      </c>
      <c r="C92" s="36">
        <v>356842</v>
      </c>
      <c r="D92" s="36">
        <v>530154</v>
      </c>
      <c r="E92" s="39">
        <v>0.67</v>
      </c>
      <c r="F92" s="39">
        <v>0.41</v>
      </c>
      <c r="G92" s="39">
        <v>0.55000000000000004</v>
      </c>
      <c r="H92" s="39">
        <v>0.69</v>
      </c>
      <c r="I92" s="39">
        <v>0.82</v>
      </c>
      <c r="J92" s="39">
        <v>0.88</v>
      </c>
    </row>
    <row r="93" spans="1:10" x14ac:dyDescent="0.2">
      <c r="A93" s="29" t="s">
        <v>64</v>
      </c>
      <c r="B93" s="84">
        <v>75</v>
      </c>
      <c r="C93" s="36">
        <v>230687</v>
      </c>
      <c r="D93" s="36">
        <v>292809</v>
      </c>
      <c r="E93" s="39">
        <v>0.79</v>
      </c>
      <c r="F93" s="39">
        <v>0.62</v>
      </c>
      <c r="G93" s="39">
        <v>0.74</v>
      </c>
      <c r="H93" s="39">
        <v>0.8</v>
      </c>
      <c r="I93" s="39">
        <v>0.87</v>
      </c>
      <c r="J93" s="39">
        <v>0.94</v>
      </c>
    </row>
    <row r="94" spans="1:10" ht="12.75" customHeight="1" x14ac:dyDescent="0.2">
      <c r="A94" s="45" t="s">
        <v>459</v>
      </c>
      <c r="B94" s="84"/>
      <c r="C94" s="36"/>
      <c r="D94" s="36"/>
      <c r="E94" s="39"/>
      <c r="F94" s="39"/>
      <c r="G94" s="39"/>
      <c r="H94" s="39"/>
      <c r="I94" s="39"/>
      <c r="J94" s="39"/>
    </row>
    <row r="95" spans="1:10" x14ac:dyDescent="0.2">
      <c r="A95" s="31" t="s">
        <v>454</v>
      </c>
      <c r="B95" s="84">
        <v>31</v>
      </c>
      <c r="C95" s="36">
        <v>15218</v>
      </c>
      <c r="D95" s="36">
        <v>135776</v>
      </c>
      <c r="E95" s="29">
        <v>0.11</v>
      </c>
      <c r="F95" s="29">
        <v>0.04</v>
      </c>
      <c r="G95" s="29">
        <v>0.05</v>
      </c>
      <c r="H95" s="29">
        <v>7.0000000000000007E-2</v>
      </c>
      <c r="I95" s="29">
        <v>0.15</v>
      </c>
      <c r="J95" s="29">
        <v>0.24</v>
      </c>
    </row>
    <row r="96" spans="1:10" x14ac:dyDescent="0.2">
      <c r="A96" s="31" t="s">
        <v>456</v>
      </c>
      <c r="B96" s="84" t="s">
        <v>355</v>
      </c>
      <c r="C96" s="36">
        <v>76670</v>
      </c>
      <c r="D96" s="36">
        <v>492732</v>
      </c>
      <c r="E96" s="29">
        <v>0.16</v>
      </c>
      <c r="F96" s="29">
        <v>7.0000000000000007E-2</v>
      </c>
      <c r="G96" s="29">
        <v>0.09</v>
      </c>
      <c r="H96" s="29">
        <v>0.15</v>
      </c>
      <c r="I96" s="29">
        <v>0.21</v>
      </c>
      <c r="J96" s="39">
        <v>0.3</v>
      </c>
    </row>
    <row r="97" spans="1:10" x14ac:dyDescent="0.2">
      <c r="A97" s="196" t="s">
        <v>457</v>
      </c>
      <c r="B97" s="84">
        <v>10</v>
      </c>
      <c r="C97" s="36">
        <v>1213</v>
      </c>
      <c r="D97" s="36">
        <v>49541</v>
      </c>
      <c r="E97" s="39">
        <v>0.02</v>
      </c>
      <c r="F97" s="39"/>
      <c r="G97" s="39"/>
      <c r="H97" s="39"/>
      <c r="I97" s="39"/>
      <c r="J97" s="39"/>
    </row>
    <row r="98" spans="1:10" s="49" customFormat="1" x14ac:dyDescent="0.2">
      <c r="A98" s="29" t="s">
        <v>204</v>
      </c>
      <c r="B98" s="90">
        <v>10</v>
      </c>
      <c r="C98" s="36">
        <v>12370</v>
      </c>
      <c r="D98" s="36">
        <v>61782</v>
      </c>
      <c r="E98" s="39">
        <v>0.2</v>
      </c>
      <c r="F98" s="54"/>
      <c r="G98" s="54"/>
      <c r="H98" s="54"/>
      <c r="I98" s="54"/>
      <c r="J98" s="54"/>
    </row>
    <row r="99" spans="1:10" x14ac:dyDescent="0.2">
      <c r="A99" s="45" t="s">
        <v>156</v>
      </c>
      <c r="B99" s="84"/>
      <c r="C99" s="36"/>
      <c r="D99" s="36"/>
      <c r="E99" s="39"/>
      <c r="F99" s="39"/>
      <c r="G99" s="39"/>
      <c r="H99" s="39"/>
      <c r="I99" s="39"/>
      <c r="J99" s="39"/>
    </row>
    <row r="100" spans="1:10" x14ac:dyDescent="0.2">
      <c r="A100" s="46" t="s">
        <v>157</v>
      </c>
      <c r="B100" s="84">
        <v>318</v>
      </c>
      <c r="C100" s="36">
        <v>439142</v>
      </c>
      <c r="D100" s="36">
        <v>1708256</v>
      </c>
      <c r="E100" s="39">
        <v>0.26</v>
      </c>
      <c r="F100" s="39">
        <v>0.12</v>
      </c>
      <c r="G100" s="39">
        <v>0.17</v>
      </c>
      <c r="H100" s="39">
        <v>0.25</v>
      </c>
      <c r="I100" s="39">
        <v>0.37</v>
      </c>
      <c r="J100" s="39">
        <v>0.52</v>
      </c>
    </row>
    <row r="101" spans="1:10" x14ac:dyDescent="0.2">
      <c r="A101" s="46" t="s">
        <v>158</v>
      </c>
      <c r="B101" s="84">
        <v>7</v>
      </c>
      <c r="C101" s="36">
        <v>709</v>
      </c>
      <c r="D101" s="36">
        <v>21427</v>
      </c>
      <c r="E101" s="39">
        <v>0.03</v>
      </c>
      <c r="F101" s="39"/>
      <c r="G101" s="39"/>
      <c r="H101" s="39"/>
      <c r="I101" s="39"/>
      <c r="J101" s="39"/>
    </row>
    <row r="102" spans="1:10" x14ac:dyDescent="0.2">
      <c r="A102" s="45" t="s">
        <v>68</v>
      </c>
      <c r="B102" s="84"/>
      <c r="C102" s="36"/>
      <c r="D102" s="36"/>
      <c r="E102" s="39"/>
      <c r="F102" s="39"/>
      <c r="G102" s="39"/>
      <c r="H102" s="39"/>
      <c r="I102" s="39"/>
      <c r="J102" s="39"/>
    </row>
    <row r="103" spans="1:10" x14ac:dyDescent="0.2">
      <c r="A103" s="29" t="s">
        <v>159</v>
      </c>
      <c r="B103" s="84">
        <v>11</v>
      </c>
      <c r="C103" s="36">
        <v>13825</v>
      </c>
      <c r="D103" s="36">
        <v>40059</v>
      </c>
      <c r="E103" s="39">
        <v>0.35</v>
      </c>
      <c r="F103" s="39"/>
      <c r="G103" s="39"/>
      <c r="H103" s="39"/>
      <c r="I103" s="39"/>
      <c r="J103" s="39"/>
    </row>
    <row r="104" spans="1:10" x14ac:dyDescent="0.2">
      <c r="A104" s="29" t="s">
        <v>70</v>
      </c>
      <c r="B104" s="84">
        <v>7</v>
      </c>
      <c r="C104" s="36">
        <v>971</v>
      </c>
      <c r="D104" s="36">
        <v>9257</v>
      </c>
      <c r="E104" s="39">
        <v>0.1</v>
      </c>
      <c r="F104" s="39"/>
      <c r="G104" s="39"/>
      <c r="H104" s="39"/>
      <c r="I104" s="39"/>
      <c r="J104" s="39"/>
    </row>
    <row r="105" spans="1:10" x14ac:dyDescent="0.2">
      <c r="A105" s="29" t="s">
        <v>160</v>
      </c>
      <c r="B105" s="84">
        <v>91</v>
      </c>
      <c r="C105" s="36">
        <v>7517</v>
      </c>
      <c r="D105" s="36">
        <v>216343</v>
      </c>
      <c r="E105" s="39">
        <v>0.03</v>
      </c>
      <c r="F105" s="39">
        <v>0</v>
      </c>
      <c r="G105" s="39">
        <v>0.01</v>
      </c>
      <c r="H105" s="39">
        <v>0.02</v>
      </c>
      <c r="I105" s="39">
        <v>0.04</v>
      </c>
      <c r="J105" s="39">
        <v>7.0000000000000007E-2</v>
      </c>
    </row>
    <row r="106" spans="1:10" x14ac:dyDescent="0.2">
      <c r="A106" s="29" t="s">
        <v>45</v>
      </c>
      <c r="B106" s="84">
        <v>10</v>
      </c>
      <c r="C106" s="36">
        <v>2278</v>
      </c>
      <c r="D106" s="36">
        <v>15692</v>
      </c>
      <c r="E106" s="39">
        <v>0.15</v>
      </c>
      <c r="F106" s="39"/>
      <c r="G106" s="39"/>
      <c r="H106" s="39"/>
      <c r="I106" s="39"/>
      <c r="J106" s="39"/>
    </row>
    <row r="107" spans="1:10" x14ac:dyDescent="0.2">
      <c r="A107" s="29" t="s">
        <v>76</v>
      </c>
      <c r="B107" s="84">
        <v>7</v>
      </c>
      <c r="C107" s="36">
        <v>8166</v>
      </c>
      <c r="D107" s="36">
        <v>48061</v>
      </c>
      <c r="E107" s="39">
        <v>0.17</v>
      </c>
      <c r="F107" s="39"/>
      <c r="G107" s="39"/>
      <c r="H107" s="39"/>
      <c r="I107" s="39"/>
      <c r="J107" s="39"/>
    </row>
    <row r="108" spans="1:10" x14ac:dyDescent="0.2">
      <c r="A108" s="29" t="s">
        <v>161</v>
      </c>
      <c r="B108" s="84">
        <v>9</v>
      </c>
      <c r="C108" s="36">
        <v>6052</v>
      </c>
      <c r="D108" s="36">
        <v>48732</v>
      </c>
      <c r="E108" s="39">
        <v>0.12</v>
      </c>
      <c r="F108" s="39"/>
      <c r="G108" s="39"/>
      <c r="H108" s="39"/>
      <c r="I108" s="39"/>
      <c r="J108" s="39"/>
    </row>
    <row r="109" spans="1:10" x14ac:dyDescent="0.2">
      <c r="A109" s="29" t="s">
        <v>78</v>
      </c>
      <c r="B109" s="84">
        <v>41</v>
      </c>
      <c r="C109" s="36">
        <v>25605</v>
      </c>
      <c r="D109" s="36">
        <v>124166</v>
      </c>
      <c r="E109" s="39">
        <v>0.21</v>
      </c>
      <c r="F109" s="39">
        <v>7.0000000000000007E-2</v>
      </c>
      <c r="G109" s="39">
        <v>0.12</v>
      </c>
      <c r="H109" s="39">
        <v>0.2</v>
      </c>
      <c r="I109" s="39">
        <v>0.28999999999999998</v>
      </c>
      <c r="J109" s="39">
        <v>0.47</v>
      </c>
    </row>
    <row r="110" spans="1:10" x14ac:dyDescent="0.2">
      <c r="A110" s="29" t="s">
        <v>80</v>
      </c>
      <c r="B110" s="84">
        <v>7</v>
      </c>
      <c r="C110" s="36">
        <v>2344</v>
      </c>
      <c r="D110" s="36">
        <v>24249</v>
      </c>
      <c r="E110" s="39">
        <v>0.1</v>
      </c>
      <c r="F110" s="39"/>
      <c r="G110" s="39"/>
      <c r="H110" s="39"/>
      <c r="I110" s="39"/>
      <c r="J110" s="39"/>
    </row>
    <row r="111" spans="1:10" x14ac:dyDescent="0.2">
      <c r="A111" s="29" t="s">
        <v>162</v>
      </c>
      <c r="B111" s="84">
        <v>53</v>
      </c>
      <c r="C111" s="36">
        <v>22350</v>
      </c>
      <c r="D111" s="36">
        <v>101221</v>
      </c>
      <c r="E111" s="39">
        <v>0.22</v>
      </c>
      <c r="F111" s="39">
        <v>0.02</v>
      </c>
      <c r="G111" s="39">
        <v>0.06</v>
      </c>
      <c r="H111" s="39">
        <v>0.13</v>
      </c>
      <c r="I111" s="39">
        <v>0.2</v>
      </c>
      <c r="J111" s="39">
        <v>0.44</v>
      </c>
    </row>
    <row r="112" spans="1:10" x14ac:dyDescent="0.2">
      <c r="A112" s="29" t="s">
        <v>163</v>
      </c>
      <c r="B112" s="84" t="s">
        <v>346</v>
      </c>
      <c r="C112" s="36">
        <v>37717</v>
      </c>
      <c r="D112" s="36">
        <v>243461</v>
      </c>
      <c r="E112" s="39">
        <v>0.15</v>
      </c>
      <c r="F112" s="39">
        <v>0.06</v>
      </c>
      <c r="G112" s="39">
        <v>0.1</v>
      </c>
      <c r="H112" s="39">
        <v>0.13</v>
      </c>
      <c r="I112" s="39">
        <v>0.19</v>
      </c>
      <c r="J112" s="39">
        <v>0.28000000000000003</v>
      </c>
    </row>
    <row r="113" spans="1:10" x14ac:dyDescent="0.2">
      <c r="A113" s="29" t="s">
        <v>84</v>
      </c>
      <c r="B113" s="84" t="s">
        <v>347</v>
      </c>
      <c r="C113" s="36">
        <v>646918</v>
      </c>
      <c r="D113" s="36">
        <v>3758665</v>
      </c>
      <c r="E113" s="39">
        <v>0.17</v>
      </c>
      <c r="F113" s="39">
        <v>0.08</v>
      </c>
      <c r="G113" s="39">
        <v>0.12</v>
      </c>
      <c r="H113" s="39">
        <v>0.17</v>
      </c>
      <c r="I113" s="39">
        <v>0.22</v>
      </c>
      <c r="J113" s="39">
        <v>0.3</v>
      </c>
    </row>
    <row r="114" spans="1:10" x14ac:dyDescent="0.2">
      <c r="A114" s="29" t="s">
        <v>164</v>
      </c>
      <c r="B114" s="84" t="s">
        <v>348</v>
      </c>
      <c r="C114" s="36">
        <v>1484664</v>
      </c>
      <c r="D114" s="36">
        <v>7712951</v>
      </c>
      <c r="E114" s="39">
        <v>0.19</v>
      </c>
      <c r="F114" s="39">
        <v>0.1</v>
      </c>
      <c r="G114" s="39">
        <v>0.13</v>
      </c>
      <c r="H114" s="39">
        <v>0.18</v>
      </c>
      <c r="I114" s="39">
        <v>0.24</v>
      </c>
      <c r="J114" s="39">
        <v>0.31</v>
      </c>
    </row>
    <row r="115" spans="1:10" x14ac:dyDescent="0.2">
      <c r="A115" s="29" t="s">
        <v>55</v>
      </c>
      <c r="B115" s="84">
        <v>34</v>
      </c>
      <c r="C115" s="36">
        <v>44538</v>
      </c>
      <c r="D115" s="36">
        <v>213695</v>
      </c>
      <c r="E115" s="39">
        <v>0.21</v>
      </c>
      <c r="F115" s="39">
        <v>0.09</v>
      </c>
      <c r="G115" s="39">
        <v>0.15</v>
      </c>
      <c r="H115" s="39">
        <v>0.2</v>
      </c>
      <c r="I115" s="39">
        <v>0.24</v>
      </c>
      <c r="J115" s="39">
        <v>0.36</v>
      </c>
    </row>
    <row r="116" spans="1:10" x14ac:dyDescent="0.2">
      <c r="A116" s="29" t="s">
        <v>57</v>
      </c>
      <c r="B116" s="84">
        <v>35</v>
      </c>
      <c r="C116" s="36">
        <v>51830</v>
      </c>
      <c r="D116" s="36">
        <v>229333</v>
      </c>
      <c r="E116" s="39">
        <v>0.23</v>
      </c>
      <c r="F116" s="39">
        <v>0.1</v>
      </c>
      <c r="G116" s="39">
        <v>0.17</v>
      </c>
      <c r="H116" s="39">
        <v>0.21</v>
      </c>
      <c r="I116" s="39">
        <v>0.32</v>
      </c>
      <c r="J116" s="39">
        <v>0.5</v>
      </c>
    </row>
    <row r="117" spans="1:10" x14ac:dyDescent="0.2">
      <c r="A117" s="29" t="s">
        <v>9</v>
      </c>
      <c r="B117" s="84">
        <v>169</v>
      </c>
      <c r="C117" s="36">
        <v>233542</v>
      </c>
      <c r="D117" s="36">
        <v>869225</v>
      </c>
      <c r="E117" s="39">
        <v>0.27</v>
      </c>
      <c r="F117" s="39">
        <v>0.13</v>
      </c>
      <c r="G117" s="39">
        <v>0.2</v>
      </c>
      <c r="H117" s="39">
        <v>0.27</v>
      </c>
      <c r="I117" s="39">
        <v>0.34</v>
      </c>
      <c r="J117" s="39">
        <v>0.44</v>
      </c>
    </row>
    <row r="118" spans="1:10" x14ac:dyDescent="0.2">
      <c r="A118" s="29" t="s">
        <v>165</v>
      </c>
      <c r="B118" s="84">
        <v>10</v>
      </c>
      <c r="C118" s="36">
        <v>17818</v>
      </c>
      <c r="D118" s="36">
        <v>76451</v>
      </c>
      <c r="E118" s="39">
        <v>0.23</v>
      </c>
      <c r="F118" s="39"/>
      <c r="G118" s="39"/>
      <c r="H118" s="39"/>
      <c r="I118" s="39"/>
      <c r="J118" s="39"/>
    </row>
    <row r="119" spans="1:10" x14ac:dyDescent="0.2">
      <c r="A119" s="29" t="s">
        <v>152</v>
      </c>
      <c r="B119" s="84" t="s">
        <v>352</v>
      </c>
      <c r="C119" s="36">
        <v>27035</v>
      </c>
      <c r="D119" s="36">
        <v>382338</v>
      </c>
      <c r="E119" s="39">
        <v>7.0000000000000007E-2</v>
      </c>
      <c r="F119" s="39">
        <v>0.01</v>
      </c>
      <c r="G119" s="39">
        <v>0.01</v>
      </c>
      <c r="H119" s="39">
        <v>0.04</v>
      </c>
      <c r="I119" s="39">
        <v>0.08</v>
      </c>
      <c r="J119" s="39">
        <v>0.15</v>
      </c>
    </row>
    <row r="120" spans="1:10" x14ac:dyDescent="0.2">
      <c r="A120" s="29" t="s">
        <v>166</v>
      </c>
      <c r="B120" s="84" t="s">
        <v>353</v>
      </c>
      <c r="C120" s="36">
        <v>3703</v>
      </c>
      <c r="D120" s="36">
        <v>81712</v>
      </c>
      <c r="E120" s="39">
        <v>0.05</v>
      </c>
      <c r="F120" s="39">
        <v>0.01</v>
      </c>
      <c r="G120" s="39">
        <v>0.01</v>
      </c>
      <c r="H120" s="39">
        <v>0.01</v>
      </c>
      <c r="I120" s="39">
        <v>0.03</v>
      </c>
      <c r="J120" s="39">
        <v>0.16</v>
      </c>
    </row>
    <row r="121" spans="1:10" x14ac:dyDescent="0.2">
      <c r="A121" s="29" t="s">
        <v>185</v>
      </c>
      <c r="B121" s="84">
        <v>7</v>
      </c>
      <c r="C121" s="36">
        <v>6293</v>
      </c>
      <c r="D121" s="36">
        <v>39998</v>
      </c>
      <c r="E121" s="39">
        <v>0.16</v>
      </c>
      <c r="F121" s="39"/>
      <c r="G121" s="39"/>
      <c r="H121" s="39"/>
      <c r="I121" s="39"/>
      <c r="J121" s="39"/>
    </row>
    <row r="122" spans="1:10" x14ac:dyDescent="0.2">
      <c r="A122" s="29" t="s">
        <v>167</v>
      </c>
      <c r="B122" s="84">
        <v>140</v>
      </c>
      <c r="C122" s="36">
        <v>68027</v>
      </c>
      <c r="D122" s="36">
        <v>519219</v>
      </c>
      <c r="E122" s="39">
        <v>0.13</v>
      </c>
      <c r="F122" s="39">
        <v>0.03</v>
      </c>
      <c r="G122" s="39">
        <v>0.08</v>
      </c>
      <c r="H122" s="39">
        <v>0.13</v>
      </c>
      <c r="I122" s="39">
        <v>0.19</v>
      </c>
      <c r="J122" s="39">
        <v>0.28999999999999998</v>
      </c>
    </row>
    <row r="123" spans="1:10" x14ac:dyDescent="0.2">
      <c r="A123" s="29" t="s">
        <v>95</v>
      </c>
      <c r="B123" s="84">
        <v>22</v>
      </c>
      <c r="C123" s="36">
        <v>34677</v>
      </c>
      <c r="D123" s="36">
        <v>154604</v>
      </c>
      <c r="E123" s="39">
        <v>0.22</v>
      </c>
      <c r="F123" s="39">
        <v>0.09</v>
      </c>
      <c r="G123" s="39">
        <v>0.16</v>
      </c>
      <c r="H123" s="39">
        <v>0.19</v>
      </c>
      <c r="I123" s="39">
        <v>0.23</v>
      </c>
      <c r="J123" s="39">
        <v>0.5</v>
      </c>
    </row>
    <row r="124" spans="1:10" ht="14.25" x14ac:dyDescent="0.2">
      <c r="A124" s="29" t="s">
        <v>466</v>
      </c>
      <c r="B124" s="84">
        <v>43</v>
      </c>
      <c r="C124" s="36">
        <v>14210</v>
      </c>
      <c r="D124" s="36">
        <v>166012</v>
      </c>
      <c r="E124" s="39">
        <v>0.09</v>
      </c>
      <c r="F124" s="39">
        <v>0.03</v>
      </c>
      <c r="G124" s="39">
        <v>0.05</v>
      </c>
      <c r="H124" s="39">
        <v>7.0000000000000007E-2</v>
      </c>
      <c r="I124" s="39">
        <v>0.13</v>
      </c>
      <c r="J124" s="39">
        <v>0.16</v>
      </c>
    </row>
    <row r="125" spans="1:10" ht="12.75" customHeight="1" x14ac:dyDescent="0.2">
      <c r="A125" s="29" t="s">
        <v>12</v>
      </c>
      <c r="B125" s="84" t="s">
        <v>350</v>
      </c>
      <c r="C125" s="36">
        <v>437413</v>
      </c>
      <c r="D125" s="36">
        <v>1875890</v>
      </c>
      <c r="E125" s="39">
        <v>0.23</v>
      </c>
      <c r="F125" s="39">
        <v>0.12</v>
      </c>
      <c r="G125" s="39">
        <v>0.17</v>
      </c>
      <c r="H125" s="39">
        <v>0.23</v>
      </c>
      <c r="I125" s="39">
        <v>0.3</v>
      </c>
      <c r="J125" s="39">
        <v>0.4</v>
      </c>
    </row>
    <row r="126" spans="1:10" ht="12.75" customHeight="1" x14ac:dyDescent="0.2">
      <c r="A126" s="29" t="s">
        <v>102</v>
      </c>
      <c r="B126" s="84" t="s">
        <v>351</v>
      </c>
      <c r="C126" s="36">
        <v>114507</v>
      </c>
      <c r="D126" s="36">
        <v>548651</v>
      </c>
      <c r="E126" s="39">
        <v>0.21</v>
      </c>
      <c r="F126" s="39">
        <v>0.1</v>
      </c>
      <c r="G126" s="39">
        <v>0.15</v>
      </c>
      <c r="H126" s="39">
        <v>0.21</v>
      </c>
      <c r="I126" s="39">
        <v>0.25</v>
      </c>
      <c r="J126" s="39">
        <v>0.31</v>
      </c>
    </row>
    <row r="127" spans="1:10" ht="12.75" customHeight="1" x14ac:dyDescent="0.2">
      <c r="A127" s="29" t="s">
        <v>169</v>
      </c>
      <c r="B127" s="84">
        <v>10</v>
      </c>
      <c r="C127" s="36">
        <v>10396</v>
      </c>
      <c r="D127" s="36">
        <v>65192</v>
      </c>
      <c r="E127" s="39">
        <v>0.16</v>
      </c>
      <c r="F127" s="39"/>
      <c r="G127" s="39"/>
      <c r="H127" s="39"/>
      <c r="I127" s="39"/>
      <c r="J127" s="39"/>
    </row>
    <row r="128" spans="1:10" x14ac:dyDescent="0.2">
      <c r="A128" s="29" t="s">
        <v>170</v>
      </c>
      <c r="B128" s="91" t="s">
        <v>349</v>
      </c>
      <c r="C128" s="92">
        <v>126</v>
      </c>
      <c r="D128" s="92">
        <v>2149</v>
      </c>
      <c r="E128" s="93">
        <v>0.06</v>
      </c>
      <c r="F128" s="95"/>
      <c r="G128" s="95"/>
      <c r="H128" s="95"/>
      <c r="I128" s="95"/>
      <c r="J128" s="95"/>
    </row>
    <row r="129" spans="1:10" ht="14.25" x14ac:dyDescent="0.2">
      <c r="A129" s="45" t="s">
        <v>434</v>
      </c>
      <c r="B129" s="87"/>
      <c r="C129" s="88"/>
      <c r="D129" s="88"/>
      <c r="E129" s="94"/>
      <c r="F129" s="94"/>
      <c r="G129" s="94"/>
      <c r="H129" s="94"/>
      <c r="I129" s="94"/>
      <c r="J129" s="94"/>
    </row>
    <row r="130" spans="1:10" x14ac:dyDescent="0.2">
      <c r="A130" s="29" t="s">
        <v>431</v>
      </c>
      <c r="B130" s="87" t="s">
        <v>354</v>
      </c>
      <c r="C130" s="97">
        <v>7945</v>
      </c>
      <c r="D130" s="97">
        <v>41541</v>
      </c>
      <c r="E130" s="98">
        <v>0.19</v>
      </c>
      <c r="F130" s="98"/>
      <c r="G130" s="98"/>
      <c r="H130" s="98"/>
      <c r="I130" s="98"/>
      <c r="J130" s="98"/>
    </row>
    <row r="131" spans="1:10" x14ac:dyDescent="0.2">
      <c r="A131" s="29" t="s">
        <v>337</v>
      </c>
      <c r="B131" s="87">
        <v>8</v>
      </c>
      <c r="C131" s="88">
        <v>2550</v>
      </c>
      <c r="D131" s="88">
        <v>38741</v>
      </c>
      <c r="E131" s="94">
        <v>7.0000000000000007E-2</v>
      </c>
      <c r="F131" s="94"/>
      <c r="G131" s="94"/>
      <c r="H131" s="94"/>
      <c r="I131" s="94"/>
      <c r="J131" s="94"/>
    </row>
    <row r="132" spans="1:10" x14ac:dyDescent="0.2">
      <c r="A132" s="28"/>
      <c r="B132" s="37"/>
      <c r="C132" s="30"/>
      <c r="D132" s="30"/>
      <c r="E132" s="38"/>
      <c r="F132" s="38"/>
      <c r="G132" s="38"/>
      <c r="H132" s="38"/>
      <c r="I132" s="38"/>
      <c r="J132" s="38"/>
    </row>
    <row r="133" spans="1:10" ht="14.25" x14ac:dyDescent="0.2">
      <c r="A133" s="74" t="s">
        <v>272</v>
      </c>
      <c r="B133" s="75"/>
      <c r="C133" s="75"/>
      <c r="D133" s="75"/>
      <c r="E133" s="96"/>
      <c r="F133" s="96"/>
      <c r="G133" s="96"/>
      <c r="H133" s="96"/>
      <c r="I133" s="96"/>
      <c r="J133" s="96"/>
    </row>
    <row r="134" spans="1:10" x14ac:dyDescent="0.2">
      <c r="A134" s="43" t="s">
        <v>273</v>
      </c>
      <c r="B134" s="37">
        <v>6</v>
      </c>
      <c r="C134" s="30">
        <v>4777</v>
      </c>
      <c r="D134" s="30">
        <v>11806</v>
      </c>
      <c r="E134" s="38">
        <v>0.4</v>
      </c>
      <c r="F134" s="38"/>
      <c r="G134" s="38"/>
      <c r="H134" s="38"/>
      <c r="I134" s="38"/>
      <c r="J134" s="38"/>
    </row>
    <row r="135" spans="1:10" x14ac:dyDescent="0.2">
      <c r="A135" s="43" t="s">
        <v>274</v>
      </c>
      <c r="B135" s="37">
        <v>166</v>
      </c>
      <c r="C135" s="36">
        <v>652175</v>
      </c>
      <c r="D135" s="36">
        <v>1258801</v>
      </c>
      <c r="E135" s="39">
        <v>0.52</v>
      </c>
      <c r="F135" s="39">
        <v>0.31</v>
      </c>
      <c r="G135" s="39">
        <v>0.43</v>
      </c>
      <c r="H135" s="39">
        <v>0.51</v>
      </c>
      <c r="I135" s="39">
        <v>0.62</v>
      </c>
      <c r="J135" s="39">
        <v>0.71</v>
      </c>
    </row>
    <row r="136" spans="1:10" x14ac:dyDescent="0.2">
      <c r="A136" s="43"/>
      <c r="B136" s="37"/>
      <c r="C136" s="30"/>
      <c r="D136" s="30"/>
      <c r="E136" s="38"/>
      <c r="F136" s="38"/>
      <c r="G136" s="38"/>
      <c r="H136" s="38"/>
      <c r="I136" s="38"/>
      <c r="J136" s="38"/>
    </row>
    <row r="137" spans="1:10" ht="15.75" customHeight="1" x14ac:dyDescent="0.2">
      <c r="A137" s="74" t="s">
        <v>428</v>
      </c>
      <c r="B137" s="75"/>
      <c r="C137" s="75"/>
      <c r="D137" s="75"/>
      <c r="E137" s="96"/>
      <c r="F137" s="96"/>
      <c r="G137" s="96"/>
      <c r="H137" s="96"/>
      <c r="I137" s="96"/>
      <c r="J137" s="96"/>
    </row>
    <row r="138" spans="1:10" x14ac:dyDescent="0.2">
      <c r="A138" s="167" t="s">
        <v>460</v>
      </c>
      <c r="B138" s="203">
        <v>82</v>
      </c>
      <c r="C138" s="145">
        <v>54732</v>
      </c>
      <c r="D138" s="145">
        <v>700414</v>
      </c>
      <c r="E138" s="202">
        <v>0.08</v>
      </c>
      <c r="F138" s="202">
        <v>0.03</v>
      </c>
      <c r="G138" s="202">
        <v>0.05</v>
      </c>
      <c r="H138" s="202">
        <v>7.0000000000000007E-2</v>
      </c>
      <c r="I138" s="202">
        <v>0.09</v>
      </c>
      <c r="J138" s="202">
        <v>0.13</v>
      </c>
    </row>
    <row r="139" spans="1:10" x14ac:dyDescent="0.2">
      <c r="A139" s="128" t="s">
        <v>461</v>
      </c>
      <c r="B139" s="129">
        <v>138</v>
      </c>
      <c r="C139" s="117">
        <v>47869</v>
      </c>
      <c r="D139" s="117">
        <v>521238</v>
      </c>
      <c r="E139" s="119">
        <v>0.09</v>
      </c>
      <c r="F139" s="119">
        <v>0.03</v>
      </c>
      <c r="G139" s="119">
        <v>0.05</v>
      </c>
      <c r="H139" s="119">
        <v>0.08</v>
      </c>
      <c r="I139" s="119">
        <v>0.12</v>
      </c>
      <c r="J139" s="119">
        <v>0.16</v>
      </c>
    </row>
    <row r="140" spans="1:10" x14ac:dyDescent="0.2">
      <c r="A140" s="89"/>
      <c r="B140" s="85"/>
      <c r="C140" s="85"/>
      <c r="D140" s="85"/>
      <c r="E140" s="86"/>
      <c r="F140" s="86"/>
      <c r="G140" s="86"/>
      <c r="H140" s="86"/>
      <c r="I140" s="86"/>
      <c r="J140" s="86"/>
    </row>
    <row r="141" spans="1:10" x14ac:dyDescent="0.2">
      <c r="B141" s="34"/>
    </row>
    <row r="142" spans="1:10" x14ac:dyDescent="0.2">
      <c r="A142" s="49" t="s">
        <v>479</v>
      </c>
      <c r="B142" s="34"/>
    </row>
    <row r="143" spans="1:10" x14ac:dyDescent="0.2">
      <c r="B143" s="34"/>
    </row>
    <row r="144" spans="1:10" x14ac:dyDescent="0.2">
      <c r="A144" s="242" t="s">
        <v>129</v>
      </c>
      <c r="B144" s="232"/>
      <c r="C144" s="232"/>
      <c r="D144" s="232"/>
      <c r="E144" s="248" t="s">
        <v>130</v>
      </c>
      <c r="F144" s="234"/>
      <c r="G144" s="234"/>
      <c r="H144" s="234"/>
      <c r="I144" s="234"/>
      <c r="J144" s="234"/>
    </row>
    <row r="145" spans="1:10" ht="15.75" customHeight="1" x14ac:dyDescent="0.2">
      <c r="A145" s="232"/>
      <c r="B145" s="232"/>
      <c r="C145" s="232"/>
      <c r="D145" s="232"/>
      <c r="E145" s="234"/>
      <c r="F145" s="234"/>
      <c r="G145" s="234"/>
      <c r="H145" s="234"/>
      <c r="I145" s="234"/>
      <c r="J145" s="234"/>
    </row>
    <row r="146" spans="1:10" ht="18" customHeight="1" x14ac:dyDescent="0.2">
      <c r="A146" s="249"/>
      <c r="B146" s="249"/>
      <c r="C146" s="249"/>
      <c r="D146" s="249"/>
      <c r="E146" s="40"/>
      <c r="F146" s="40"/>
      <c r="G146" s="40"/>
      <c r="H146" s="40"/>
      <c r="I146" s="40"/>
      <c r="J146" s="40"/>
    </row>
    <row r="147" spans="1:10" x14ac:dyDescent="0.2">
      <c r="B147" s="34"/>
      <c r="C147" s="36"/>
      <c r="D147" s="36"/>
      <c r="E147" s="33"/>
      <c r="F147" s="33"/>
      <c r="G147" s="33"/>
      <c r="H147" s="33"/>
      <c r="I147" s="33"/>
      <c r="J147" s="33"/>
    </row>
    <row r="148" spans="1:10" ht="42" customHeight="1" x14ac:dyDescent="0.2">
      <c r="A148" s="235" t="s">
        <v>477</v>
      </c>
      <c r="B148" s="236"/>
      <c r="C148" s="236"/>
      <c r="D148" s="236"/>
      <c r="E148" s="236"/>
      <c r="F148" s="236"/>
      <c r="G148" s="236"/>
      <c r="H148" s="236"/>
      <c r="I148" s="236"/>
      <c r="J148" s="236"/>
    </row>
    <row r="149" spans="1:10" x14ac:dyDescent="0.2">
      <c r="A149" s="29" t="s">
        <v>196</v>
      </c>
      <c r="B149" s="36"/>
      <c r="C149" s="36"/>
      <c r="D149" s="36"/>
      <c r="E149" s="33"/>
      <c r="F149" s="33"/>
      <c r="G149" s="33"/>
      <c r="H149" s="33"/>
      <c r="I149" s="33"/>
      <c r="J149" s="33"/>
    </row>
    <row r="150" spans="1:10" x14ac:dyDescent="0.2">
      <c r="A150" s="230" t="s">
        <v>427</v>
      </c>
      <c r="B150" s="230"/>
      <c r="C150" s="230"/>
      <c r="D150" s="230"/>
      <c r="E150" s="230"/>
      <c r="F150" s="230"/>
      <c r="G150" s="230"/>
      <c r="H150" s="230"/>
      <c r="I150" s="230"/>
      <c r="J150" s="230"/>
    </row>
    <row r="151" spans="1:10" ht="27" customHeight="1" x14ac:dyDescent="0.2">
      <c r="A151" s="223" t="s">
        <v>464</v>
      </c>
      <c r="B151" s="223"/>
      <c r="C151" s="223"/>
      <c r="D151" s="223"/>
      <c r="E151" s="223"/>
      <c r="F151" s="223"/>
      <c r="G151" s="223"/>
      <c r="H151" s="223"/>
      <c r="I151" s="223"/>
      <c r="J151" s="223"/>
    </row>
    <row r="152" spans="1:10" ht="27" customHeight="1" x14ac:dyDescent="0.2">
      <c r="A152" s="244" t="s">
        <v>463</v>
      </c>
      <c r="B152" s="244"/>
      <c r="C152" s="244"/>
      <c r="D152" s="244"/>
      <c r="E152" s="244"/>
      <c r="F152" s="244"/>
      <c r="G152" s="244"/>
      <c r="H152" s="244"/>
      <c r="I152" s="244"/>
      <c r="J152" s="244"/>
    </row>
    <row r="154" spans="1:10" x14ac:dyDescent="0.2">
      <c r="A154" s="208" t="s">
        <v>482</v>
      </c>
    </row>
  </sheetData>
  <mergeCells count="14">
    <mergeCell ref="A151:J151"/>
    <mergeCell ref="A152:J152"/>
    <mergeCell ref="A150:J150"/>
    <mergeCell ref="A1:J1"/>
    <mergeCell ref="A2:E2"/>
    <mergeCell ref="F2:J2"/>
    <mergeCell ref="A4:J4"/>
    <mergeCell ref="F72:J72"/>
    <mergeCell ref="A72:E72"/>
    <mergeCell ref="A74:J74"/>
    <mergeCell ref="A144:D145"/>
    <mergeCell ref="E144:J145"/>
    <mergeCell ref="A146:D146"/>
    <mergeCell ref="A148:J148"/>
  </mergeCells>
  <pageMargins left="0.7" right="0.7" top="0.75" bottom="0.75" header="0.3" footer="0.3"/>
  <pageSetup scale="76" orientation="portrait" r:id="rId1"/>
  <rowBreaks count="3" manualBreakCount="3">
    <brk id="58" max="16383" man="1"/>
    <brk id="71" max="16383" man="1"/>
    <brk id="132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opLeftCell="A64" zoomScaleNormal="100" workbookViewId="0">
      <selection activeCell="A89" sqref="A89"/>
    </sheetView>
  </sheetViews>
  <sheetFormatPr defaultRowHeight="12.75" x14ac:dyDescent="0.2"/>
  <cols>
    <col min="1" max="1" width="35.140625" bestFit="1" customWidth="1"/>
    <col min="2" max="2" width="10.85546875" customWidth="1"/>
    <col min="3" max="4" width="9.85546875" customWidth="1"/>
    <col min="5" max="7" width="8.5703125" customWidth="1"/>
    <col min="8" max="8" width="9.7109375" customWidth="1"/>
    <col min="9" max="10" width="8.5703125" customWidth="1"/>
  </cols>
  <sheetData>
    <row r="1" spans="1:10" ht="30" customHeight="1" thickBot="1" x14ac:dyDescent="0.25">
      <c r="A1" s="238" t="s">
        <v>435</v>
      </c>
      <c r="B1" s="238"/>
      <c r="C1" s="239"/>
      <c r="D1" s="239"/>
      <c r="E1" s="239"/>
      <c r="F1" s="239"/>
      <c r="G1" s="239"/>
      <c r="H1" s="239"/>
      <c r="I1" s="239"/>
      <c r="J1" s="239"/>
    </row>
    <row r="2" spans="1:10" ht="14.25" customHeight="1" x14ac:dyDescent="0.2">
      <c r="A2" s="240" t="s">
        <v>131</v>
      </c>
      <c r="B2" s="240"/>
      <c r="C2" s="241"/>
      <c r="D2" s="241"/>
      <c r="E2" s="241"/>
      <c r="F2" s="226" t="s">
        <v>30</v>
      </c>
      <c r="G2" s="226"/>
      <c r="H2" s="226"/>
      <c r="I2" s="226"/>
      <c r="J2" s="226"/>
    </row>
    <row r="3" spans="1:10" ht="27" x14ac:dyDescent="0.2">
      <c r="A3" s="120" t="s">
        <v>117</v>
      </c>
      <c r="B3" s="121" t="s">
        <v>123</v>
      </c>
      <c r="C3" s="110" t="s">
        <v>132</v>
      </c>
      <c r="D3" s="110" t="s">
        <v>133</v>
      </c>
      <c r="E3" s="111" t="s">
        <v>36</v>
      </c>
      <c r="F3" s="111" t="s">
        <v>37</v>
      </c>
      <c r="G3" s="111" t="s">
        <v>38</v>
      </c>
      <c r="H3" s="111" t="s">
        <v>39</v>
      </c>
      <c r="I3" s="111" t="s">
        <v>40</v>
      </c>
      <c r="J3" s="111" t="s">
        <v>41</v>
      </c>
    </row>
    <row r="4" spans="1:10" ht="18.75" customHeight="1" x14ac:dyDescent="0.2">
      <c r="A4" s="122" t="s">
        <v>271</v>
      </c>
      <c r="B4" s="123"/>
      <c r="C4" s="124"/>
      <c r="D4" s="124"/>
      <c r="E4" s="125"/>
      <c r="F4" s="125"/>
      <c r="G4" s="125"/>
      <c r="H4" s="125"/>
      <c r="I4" s="125"/>
      <c r="J4" s="125"/>
    </row>
    <row r="5" spans="1:10" x14ac:dyDescent="0.2">
      <c r="A5" s="45" t="s">
        <v>42</v>
      </c>
      <c r="B5" s="29"/>
      <c r="C5" s="29"/>
      <c r="D5" s="29"/>
      <c r="E5" s="29"/>
      <c r="F5" s="29"/>
      <c r="G5" s="29"/>
      <c r="H5" s="29"/>
      <c r="I5" s="29"/>
      <c r="J5" s="29"/>
    </row>
    <row r="6" spans="1:10" x14ac:dyDescent="0.2">
      <c r="A6" s="29" t="s">
        <v>45</v>
      </c>
      <c r="B6" s="99" t="s">
        <v>356</v>
      </c>
      <c r="C6" s="29">
        <v>88</v>
      </c>
      <c r="D6" s="36">
        <v>17844</v>
      </c>
      <c r="E6" s="33">
        <v>4.9000000000000004</v>
      </c>
      <c r="F6" s="33">
        <v>0</v>
      </c>
      <c r="G6" s="33">
        <v>0</v>
      </c>
      <c r="H6" s="33">
        <v>4.2</v>
      </c>
      <c r="I6" s="33">
        <v>8.8000000000000007</v>
      </c>
      <c r="J6" s="33">
        <v>12.5</v>
      </c>
    </row>
    <row r="7" spans="1:10" ht="25.5" x14ac:dyDescent="0.2">
      <c r="A7" s="44" t="s">
        <v>176</v>
      </c>
      <c r="B7" s="99">
        <v>89</v>
      </c>
      <c r="C7" s="29">
        <v>188</v>
      </c>
      <c r="D7" s="36">
        <v>174412</v>
      </c>
      <c r="E7" s="33">
        <v>1.1000000000000001</v>
      </c>
      <c r="F7" s="33">
        <v>0</v>
      </c>
      <c r="G7" s="33">
        <v>0</v>
      </c>
      <c r="H7" s="33">
        <v>0.7</v>
      </c>
      <c r="I7" s="33">
        <v>1.8</v>
      </c>
      <c r="J7" s="33">
        <v>3</v>
      </c>
    </row>
    <row r="8" spans="1:10" ht="26.25" customHeight="1" x14ac:dyDescent="0.2">
      <c r="A8" s="44" t="s">
        <v>177</v>
      </c>
      <c r="B8" s="99" t="s">
        <v>359</v>
      </c>
      <c r="C8" s="29">
        <v>152</v>
      </c>
      <c r="D8" s="36">
        <v>156191</v>
      </c>
      <c r="E8" s="33">
        <v>1</v>
      </c>
      <c r="F8" s="33">
        <v>0</v>
      </c>
      <c r="G8" s="33">
        <v>0</v>
      </c>
      <c r="H8" s="33">
        <v>0</v>
      </c>
      <c r="I8" s="33">
        <v>1</v>
      </c>
      <c r="J8" s="33">
        <v>3</v>
      </c>
    </row>
    <row r="9" spans="1:10" x14ac:dyDescent="0.2">
      <c r="A9" s="29" t="s">
        <v>148</v>
      </c>
      <c r="B9" s="99" t="s">
        <v>357</v>
      </c>
      <c r="C9" s="29">
        <v>138</v>
      </c>
      <c r="D9" s="36">
        <v>128369</v>
      </c>
      <c r="E9" s="33">
        <v>1.1000000000000001</v>
      </c>
      <c r="F9" s="33">
        <v>0</v>
      </c>
      <c r="G9" s="33">
        <v>0</v>
      </c>
      <c r="H9" s="33">
        <v>0</v>
      </c>
      <c r="I9" s="33">
        <v>1.3</v>
      </c>
      <c r="J9" s="33">
        <v>3.8</v>
      </c>
    </row>
    <row r="10" spans="1:10" ht="25.5" x14ac:dyDescent="0.2">
      <c r="A10" s="44" t="s">
        <v>178</v>
      </c>
      <c r="B10" s="99" t="s">
        <v>362</v>
      </c>
      <c r="C10" s="29">
        <v>461</v>
      </c>
      <c r="D10" s="36">
        <v>215214</v>
      </c>
      <c r="E10" s="33">
        <v>2.1</v>
      </c>
      <c r="F10" s="33">
        <v>0</v>
      </c>
      <c r="G10" s="33">
        <v>0</v>
      </c>
      <c r="H10" s="33">
        <v>1</v>
      </c>
      <c r="I10" s="33">
        <v>2.2999999999999998</v>
      </c>
      <c r="J10" s="33">
        <v>5.4</v>
      </c>
    </row>
    <row r="11" spans="1:10" ht="25.5" x14ac:dyDescent="0.2">
      <c r="A11" s="44" t="s">
        <v>198</v>
      </c>
      <c r="B11" s="99" t="s">
        <v>360</v>
      </c>
      <c r="C11" s="29">
        <v>296</v>
      </c>
      <c r="D11" s="36">
        <v>267272</v>
      </c>
      <c r="E11" s="33">
        <v>1.1000000000000001</v>
      </c>
      <c r="F11" s="33">
        <v>0</v>
      </c>
      <c r="G11" s="33">
        <v>0</v>
      </c>
      <c r="H11" s="33">
        <v>0</v>
      </c>
      <c r="I11" s="33">
        <v>1.2</v>
      </c>
      <c r="J11" s="33">
        <v>4.3</v>
      </c>
    </row>
    <row r="12" spans="1:10" ht="25.5" x14ac:dyDescent="0.2">
      <c r="A12" s="44" t="s">
        <v>187</v>
      </c>
      <c r="B12" s="99" t="s">
        <v>361</v>
      </c>
      <c r="C12" s="29">
        <v>527</v>
      </c>
      <c r="D12" s="36">
        <v>509492</v>
      </c>
      <c r="E12" s="33">
        <v>1</v>
      </c>
      <c r="F12" s="33">
        <v>0</v>
      </c>
      <c r="G12" s="33">
        <v>0</v>
      </c>
      <c r="H12" s="33">
        <v>0.6</v>
      </c>
      <c r="I12" s="33">
        <v>1.6</v>
      </c>
      <c r="J12" s="33">
        <v>2.8</v>
      </c>
    </row>
    <row r="13" spans="1:10" ht="12.75" customHeight="1" x14ac:dyDescent="0.2">
      <c r="A13" s="29" t="s">
        <v>55</v>
      </c>
      <c r="B13" s="99">
        <v>19</v>
      </c>
      <c r="C13" s="29">
        <v>64</v>
      </c>
      <c r="D13" s="36">
        <v>17656</v>
      </c>
      <c r="E13" s="33">
        <v>3.6</v>
      </c>
      <c r="F13" s="33"/>
      <c r="G13" s="33"/>
      <c r="H13" s="33"/>
      <c r="I13" s="33"/>
      <c r="J13" s="33"/>
    </row>
    <row r="14" spans="1:10" x14ac:dyDescent="0.2">
      <c r="A14" s="29" t="s">
        <v>57</v>
      </c>
      <c r="B14" s="99" t="s">
        <v>364</v>
      </c>
      <c r="C14" s="29">
        <v>161</v>
      </c>
      <c r="D14" s="36">
        <v>70894</v>
      </c>
      <c r="E14" s="33">
        <v>2.2999999999999998</v>
      </c>
      <c r="F14" s="33">
        <v>0</v>
      </c>
      <c r="G14" s="33">
        <v>0</v>
      </c>
      <c r="H14" s="33">
        <v>0.7</v>
      </c>
      <c r="I14" s="33">
        <v>3</v>
      </c>
      <c r="J14" s="33">
        <v>5.9</v>
      </c>
    </row>
    <row r="15" spans="1:10" x14ac:dyDescent="0.2">
      <c r="A15" s="29" t="s">
        <v>49</v>
      </c>
      <c r="B15" s="99">
        <v>15</v>
      </c>
      <c r="C15" s="29">
        <v>12</v>
      </c>
      <c r="D15" s="36">
        <v>28756</v>
      </c>
      <c r="E15" s="33">
        <v>0.4</v>
      </c>
      <c r="F15" s="33"/>
      <c r="G15" s="33"/>
      <c r="H15" s="33"/>
      <c r="I15" s="33"/>
      <c r="J15" s="33"/>
    </row>
    <row r="16" spans="1:10" x14ac:dyDescent="0.2">
      <c r="A16" s="29" t="s">
        <v>166</v>
      </c>
      <c r="B16" s="99">
        <v>11</v>
      </c>
      <c r="C16" s="29">
        <v>6</v>
      </c>
      <c r="D16" s="36">
        <v>7385</v>
      </c>
      <c r="E16" s="33">
        <v>0.8</v>
      </c>
      <c r="F16" s="33"/>
      <c r="G16" s="33"/>
      <c r="H16" s="33"/>
      <c r="I16" s="33"/>
      <c r="J16" s="33"/>
    </row>
    <row r="17" spans="1:10" ht="12.75" customHeight="1" x14ac:dyDescent="0.2">
      <c r="A17" s="29" t="s">
        <v>152</v>
      </c>
      <c r="B17" s="99" t="s">
        <v>363</v>
      </c>
      <c r="C17" s="29">
        <v>146</v>
      </c>
      <c r="D17" s="36">
        <v>135585</v>
      </c>
      <c r="E17" s="33">
        <v>1.1000000000000001</v>
      </c>
      <c r="F17" s="33">
        <v>0</v>
      </c>
      <c r="G17" s="33">
        <v>0</v>
      </c>
      <c r="H17" s="33">
        <v>0</v>
      </c>
      <c r="I17" s="33">
        <v>1.4</v>
      </c>
      <c r="J17" s="33">
        <v>3.2</v>
      </c>
    </row>
    <row r="18" spans="1:10" x14ac:dyDescent="0.2">
      <c r="A18" s="29" t="s">
        <v>61</v>
      </c>
      <c r="B18" s="99">
        <v>6</v>
      </c>
      <c r="C18" s="29">
        <v>0</v>
      </c>
      <c r="D18" s="36">
        <v>3984</v>
      </c>
      <c r="E18" s="33">
        <v>0</v>
      </c>
      <c r="F18" s="33"/>
      <c r="G18" s="33"/>
      <c r="H18" s="33"/>
      <c r="I18" s="33"/>
      <c r="J18" s="33"/>
    </row>
    <row r="19" spans="1:10" ht="25.5" x14ac:dyDescent="0.2">
      <c r="A19" s="44" t="s">
        <v>180</v>
      </c>
      <c r="B19" s="99">
        <v>70</v>
      </c>
      <c r="C19" s="29">
        <v>290</v>
      </c>
      <c r="D19" s="36">
        <v>122472</v>
      </c>
      <c r="E19" s="33">
        <v>2.4</v>
      </c>
      <c r="F19" s="33">
        <v>0</v>
      </c>
      <c r="G19" s="33">
        <v>0.6</v>
      </c>
      <c r="H19" s="33">
        <v>1.7</v>
      </c>
      <c r="I19" s="33">
        <v>3.5</v>
      </c>
      <c r="J19" s="33">
        <v>6.4</v>
      </c>
    </row>
    <row r="20" spans="1:10" ht="25.5" x14ac:dyDescent="0.2">
      <c r="A20" s="44" t="s">
        <v>181</v>
      </c>
      <c r="B20" s="99" t="s">
        <v>365</v>
      </c>
      <c r="C20" s="29">
        <v>165</v>
      </c>
      <c r="D20" s="36">
        <v>82363</v>
      </c>
      <c r="E20" s="33">
        <v>2</v>
      </c>
      <c r="F20" s="33">
        <v>0</v>
      </c>
      <c r="G20" s="33">
        <v>0</v>
      </c>
      <c r="H20" s="33">
        <v>0.1</v>
      </c>
      <c r="I20" s="33">
        <v>2.8</v>
      </c>
      <c r="J20" s="33">
        <v>4.7</v>
      </c>
    </row>
    <row r="21" spans="1:10" x14ac:dyDescent="0.2">
      <c r="A21" s="29" t="s">
        <v>155</v>
      </c>
      <c r="B21" s="99" t="s">
        <v>358</v>
      </c>
      <c r="C21" s="29">
        <v>268</v>
      </c>
      <c r="D21" s="36">
        <v>154234</v>
      </c>
      <c r="E21" s="33">
        <v>1.7</v>
      </c>
      <c r="F21" s="33">
        <v>0</v>
      </c>
      <c r="G21" s="33">
        <v>0</v>
      </c>
      <c r="H21" s="33">
        <v>0.6</v>
      </c>
      <c r="I21" s="33">
        <v>2.4</v>
      </c>
      <c r="J21" s="33">
        <v>5.3</v>
      </c>
    </row>
    <row r="22" spans="1:10" x14ac:dyDescent="0.2">
      <c r="A22" s="29" t="s">
        <v>64</v>
      </c>
      <c r="B22" s="99">
        <v>56</v>
      </c>
      <c r="C22" s="29">
        <v>499</v>
      </c>
      <c r="D22" s="36">
        <v>106857</v>
      </c>
      <c r="E22" s="33">
        <v>4.7</v>
      </c>
      <c r="F22" s="33">
        <v>0</v>
      </c>
      <c r="G22" s="33">
        <v>0.9</v>
      </c>
      <c r="H22" s="33">
        <v>3.1</v>
      </c>
      <c r="I22" s="33">
        <v>7.5</v>
      </c>
      <c r="J22" s="33">
        <v>13.5</v>
      </c>
    </row>
    <row r="23" spans="1:10" x14ac:dyDescent="0.2">
      <c r="A23" s="45" t="s">
        <v>459</v>
      </c>
      <c r="B23" s="99"/>
      <c r="C23" s="29"/>
      <c r="D23" s="36"/>
      <c r="E23" s="33"/>
      <c r="F23" s="33"/>
      <c r="G23" s="33"/>
      <c r="H23" s="33"/>
      <c r="I23" s="33"/>
      <c r="J23" s="33"/>
    </row>
    <row r="24" spans="1:10" x14ac:dyDescent="0.2">
      <c r="A24" s="29" t="s">
        <v>454</v>
      </c>
      <c r="B24" s="99" t="s">
        <v>380</v>
      </c>
      <c r="C24" s="29">
        <v>0</v>
      </c>
      <c r="D24" s="36">
        <v>1118</v>
      </c>
      <c r="E24" s="33">
        <v>0</v>
      </c>
      <c r="F24" s="33"/>
      <c r="G24" s="33"/>
      <c r="H24" s="33"/>
      <c r="I24" s="33"/>
      <c r="J24" s="33"/>
    </row>
    <row r="25" spans="1:10" x14ac:dyDescent="0.2">
      <c r="A25" s="45" t="s">
        <v>173</v>
      </c>
      <c r="B25" s="99"/>
      <c r="C25" s="29"/>
      <c r="D25" s="36"/>
      <c r="E25" s="33"/>
      <c r="F25" s="33"/>
      <c r="G25" s="33"/>
      <c r="H25" s="33"/>
      <c r="I25" s="33"/>
      <c r="J25" s="33"/>
    </row>
    <row r="26" spans="1:10" x14ac:dyDescent="0.2">
      <c r="A26" s="29" t="s">
        <v>157</v>
      </c>
      <c r="B26" s="99" t="s">
        <v>366</v>
      </c>
      <c r="C26" s="29">
        <v>41</v>
      </c>
      <c r="D26" s="36">
        <v>38572</v>
      </c>
      <c r="E26" s="33">
        <v>1.1000000000000001</v>
      </c>
      <c r="F26" s="33">
        <v>0</v>
      </c>
      <c r="G26" s="33">
        <v>0</v>
      </c>
      <c r="H26" s="33">
        <v>0</v>
      </c>
      <c r="I26" s="33">
        <v>1</v>
      </c>
      <c r="J26" s="33">
        <v>3.7</v>
      </c>
    </row>
    <row r="27" spans="1:10" x14ac:dyDescent="0.2">
      <c r="A27" s="29" t="s">
        <v>174</v>
      </c>
      <c r="B27" s="99" t="s">
        <v>367</v>
      </c>
      <c r="C27" s="29">
        <v>0</v>
      </c>
      <c r="D27" s="36">
        <v>93</v>
      </c>
      <c r="E27" s="33">
        <v>0</v>
      </c>
      <c r="F27" s="33"/>
      <c r="G27" s="33"/>
      <c r="H27" s="33"/>
      <c r="I27" s="33"/>
      <c r="J27" s="33"/>
    </row>
    <row r="28" spans="1:10" x14ac:dyDescent="0.2">
      <c r="A28" s="45" t="s">
        <v>68</v>
      </c>
      <c r="B28" s="99"/>
      <c r="C28" s="29"/>
      <c r="D28" s="36"/>
      <c r="E28" s="33"/>
      <c r="F28" s="33"/>
      <c r="G28" s="33"/>
      <c r="H28" s="33"/>
      <c r="I28" s="33"/>
      <c r="J28" s="33"/>
    </row>
    <row r="29" spans="1:10" x14ac:dyDescent="0.2">
      <c r="A29" s="29" t="s">
        <v>84</v>
      </c>
      <c r="B29" s="99" t="s">
        <v>369</v>
      </c>
      <c r="C29" s="29">
        <v>1</v>
      </c>
      <c r="D29" s="36">
        <v>8316</v>
      </c>
      <c r="E29" s="33">
        <v>0.1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</row>
    <row r="30" spans="1:10" x14ac:dyDescent="0.2">
      <c r="A30" s="29" t="s">
        <v>184</v>
      </c>
      <c r="B30" s="99" t="s">
        <v>370</v>
      </c>
      <c r="C30" s="29">
        <v>17</v>
      </c>
      <c r="D30" s="36">
        <v>23349</v>
      </c>
      <c r="E30" s="33">
        <v>0.7</v>
      </c>
      <c r="F30" s="33">
        <v>0</v>
      </c>
      <c r="G30" s="33">
        <v>0</v>
      </c>
      <c r="H30" s="33">
        <v>0</v>
      </c>
      <c r="I30" s="33">
        <v>0.7</v>
      </c>
      <c r="J30" s="33">
        <v>2.2999999999999998</v>
      </c>
    </row>
    <row r="31" spans="1:10" x14ac:dyDescent="0.2">
      <c r="A31" s="29" t="s">
        <v>57</v>
      </c>
      <c r="B31" s="99">
        <v>5</v>
      </c>
      <c r="C31" s="29">
        <v>1</v>
      </c>
      <c r="D31" s="36">
        <v>3178</v>
      </c>
      <c r="E31" s="33">
        <v>0.3</v>
      </c>
      <c r="F31" s="33"/>
      <c r="G31" s="33"/>
      <c r="H31" s="33"/>
      <c r="I31" s="33"/>
      <c r="J31" s="33"/>
    </row>
    <row r="32" spans="1:10" x14ac:dyDescent="0.2">
      <c r="A32" s="29" t="s">
        <v>166</v>
      </c>
      <c r="B32" s="99" t="s">
        <v>189</v>
      </c>
      <c r="C32" s="29">
        <v>0</v>
      </c>
      <c r="D32" s="36">
        <v>2707</v>
      </c>
      <c r="E32" s="33">
        <v>0</v>
      </c>
      <c r="F32" s="33"/>
      <c r="G32" s="33"/>
      <c r="H32" s="33"/>
      <c r="I32" s="33"/>
      <c r="J32" s="33"/>
    </row>
    <row r="33" spans="1:10" x14ac:dyDescent="0.2">
      <c r="A33" s="29" t="s">
        <v>152</v>
      </c>
      <c r="B33" s="99" t="s">
        <v>371</v>
      </c>
      <c r="C33" s="29">
        <v>0</v>
      </c>
      <c r="D33" s="36">
        <v>2609</v>
      </c>
      <c r="E33" s="33">
        <v>0</v>
      </c>
      <c r="F33" s="33"/>
      <c r="G33" s="33"/>
      <c r="H33" s="33"/>
      <c r="I33" s="33"/>
      <c r="J33" s="33"/>
    </row>
    <row r="34" spans="1:10" x14ac:dyDescent="0.2">
      <c r="A34" s="29" t="s">
        <v>95</v>
      </c>
      <c r="B34" s="99" t="s">
        <v>373</v>
      </c>
      <c r="C34" s="29">
        <v>6</v>
      </c>
      <c r="D34" s="36">
        <v>5840</v>
      </c>
      <c r="E34" s="33">
        <v>1</v>
      </c>
      <c r="F34" s="33"/>
      <c r="G34" s="33"/>
      <c r="H34" s="33"/>
      <c r="I34" s="33"/>
      <c r="J34" s="33"/>
    </row>
    <row r="35" spans="1:10" x14ac:dyDescent="0.2">
      <c r="A35" s="29" t="s">
        <v>102</v>
      </c>
      <c r="B35" s="99" t="s">
        <v>372</v>
      </c>
      <c r="C35" s="29">
        <v>1</v>
      </c>
      <c r="D35" s="36">
        <v>1245</v>
      </c>
      <c r="E35" s="33">
        <v>0.8</v>
      </c>
      <c r="F35" s="33"/>
      <c r="G35" s="33"/>
      <c r="H35" s="33"/>
      <c r="I35" s="33"/>
      <c r="J35" s="33"/>
    </row>
    <row r="36" spans="1:10" x14ac:dyDescent="0.2">
      <c r="A36" s="29"/>
      <c r="B36" s="99"/>
      <c r="C36" s="29"/>
      <c r="D36" s="36"/>
      <c r="E36" s="33"/>
      <c r="F36" s="33"/>
      <c r="G36" s="33"/>
      <c r="H36" s="33"/>
      <c r="I36" s="33"/>
      <c r="J36" s="33"/>
    </row>
    <row r="37" spans="1:10" s="29" customFormat="1" ht="14.25" x14ac:dyDescent="0.2">
      <c r="A37" s="74" t="s">
        <v>272</v>
      </c>
      <c r="B37" s="75"/>
      <c r="C37" s="75"/>
      <c r="D37" s="75"/>
      <c r="E37" s="76"/>
      <c r="F37" s="76"/>
      <c r="G37" s="76"/>
      <c r="H37" s="76"/>
      <c r="I37" s="76"/>
      <c r="J37" s="76"/>
    </row>
    <row r="38" spans="1:10" s="29" customFormat="1" x14ac:dyDescent="0.2">
      <c r="A38" s="43" t="s">
        <v>273</v>
      </c>
      <c r="B38" s="37">
        <v>6</v>
      </c>
      <c r="C38" s="30">
        <v>2</v>
      </c>
      <c r="D38" s="30">
        <v>4314</v>
      </c>
      <c r="E38" s="32">
        <v>0.5</v>
      </c>
      <c r="F38" s="32"/>
      <c r="G38" s="32"/>
      <c r="H38" s="32"/>
      <c r="I38" s="32"/>
      <c r="J38" s="32"/>
    </row>
    <row r="39" spans="1:10" x14ac:dyDescent="0.2">
      <c r="A39" s="116" t="s">
        <v>274</v>
      </c>
      <c r="B39" s="115" t="s">
        <v>368</v>
      </c>
      <c r="C39" s="116">
        <v>114</v>
      </c>
      <c r="D39" s="117">
        <v>249330</v>
      </c>
      <c r="E39" s="118">
        <v>0.5</v>
      </c>
      <c r="F39" s="118">
        <v>0</v>
      </c>
      <c r="G39" s="118">
        <v>0</v>
      </c>
      <c r="H39" s="118">
        <v>0</v>
      </c>
      <c r="I39" s="118">
        <v>0.6</v>
      </c>
      <c r="J39" s="118">
        <v>1.2</v>
      </c>
    </row>
    <row r="40" spans="1:10" x14ac:dyDescent="0.2">
      <c r="A40" s="29"/>
      <c r="B40" s="99"/>
      <c r="C40" s="29"/>
      <c r="D40" s="36"/>
      <c r="E40" s="33"/>
      <c r="F40" s="33"/>
      <c r="G40" s="33"/>
      <c r="H40" s="33"/>
      <c r="I40" s="33"/>
      <c r="J40" s="33"/>
    </row>
    <row r="41" spans="1:10" x14ac:dyDescent="0.2">
      <c r="A41" s="29"/>
      <c r="B41" s="34"/>
      <c r="C41" s="36"/>
      <c r="D41" s="36"/>
      <c r="E41" s="33"/>
      <c r="F41" s="33"/>
      <c r="G41" s="33"/>
      <c r="H41" s="33"/>
      <c r="I41" s="33"/>
      <c r="J41" s="33"/>
    </row>
    <row r="42" spans="1:10" ht="12.75" customHeight="1" x14ac:dyDescent="0.2">
      <c r="A42" s="227" t="s">
        <v>134</v>
      </c>
      <c r="B42" s="227"/>
      <c r="C42" s="227"/>
      <c r="D42" s="227"/>
      <c r="E42" s="227"/>
      <c r="F42" s="229" t="s">
        <v>30</v>
      </c>
      <c r="G42" s="229"/>
      <c r="H42" s="229"/>
      <c r="I42" s="229"/>
      <c r="J42" s="229"/>
    </row>
    <row r="43" spans="1:10" ht="27" x14ac:dyDescent="0.2">
      <c r="A43" s="120" t="s">
        <v>117</v>
      </c>
      <c r="B43" s="121" t="s">
        <v>123</v>
      </c>
      <c r="C43" s="110" t="s">
        <v>133</v>
      </c>
      <c r="D43" s="110" t="s">
        <v>110</v>
      </c>
      <c r="E43" s="111" t="s">
        <v>36</v>
      </c>
      <c r="F43" s="111" t="s">
        <v>37</v>
      </c>
      <c r="G43" s="111" t="s">
        <v>38</v>
      </c>
      <c r="H43" s="111" t="s">
        <v>39</v>
      </c>
      <c r="I43" s="111" t="s">
        <v>40</v>
      </c>
      <c r="J43" s="111" t="s">
        <v>41</v>
      </c>
    </row>
    <row r="44" spans="1:10" ht="18.75" customHeight="1" x14ac:dyDescent="0.2">
      <c r="A44" s="122" t="s">
        <v>271</v>
      </c>
      <c r="B44" s="123"/>
      <c r="C44" s="124"/>
      <c r="D44" s="124"/>
      <c r="E44" s="125"/>
      <c r="F44" s="125"/>
      <c r="G44" s="125"/>
      <c r="H44" s="125"/>
      <c r="I44" s="125"/>
      <c r="J44" s="125"/>
    </row>
    <row r="45" spans="1:10" x14ac:dyDescent="0.2">
      <c r="A45" s="45" t="s">
        <v>42</v>
      </c>
      <c r="B45" s="29"/>
      <c r="C45" s="29"/>
      <c r="D45" s="29"/>
      <c r="E45" s="39"/>
      <c r="F45" s="39"/>
      <c r="G45" s="39"/>
      <c r="H45" s="39"/>
      <c r="I45" s="39"/>
      <c r="J45" s="39"/>
    </row>
    <row r="46" spans="1:10" x14ac:dyDescent="0.2">
      <c r="A46" s="29" t="s">
        <v>45</v>
      </c>
      <c r="B46" s="99">
        <v>31</v>
      </c>
      <c r="C46" s="36">
        <v>17844</v>
      </c>
      <c r="D46" s="36">
        <v>66570</v>
      </c>
      <c r="E46" s="39">
        <v>0.27</v>
      </c>
      <c r="F46" s="39">
        <v>0.1</v>
      </c>
      <c r="G46" s="39">
        <v>0.16</v>
      </c>
      <c r="H46" s="39">
        <v>0.24</v>
      </c>
      <c r="I46" s="39">
        <v>0.3</v>
      </c>
      <c r="J46" s="39">
        <v>0.42</v>
      </c>
    </row>
    <row r="47" spans="1:10" ht="25.5" x14ac:dyDescent="0.2">
      <c r="A47" s="44" t="s">
        <v>176</v>
      </c>
      <c r="B47" s="99">
        <v>89</v>
      </c>
      <c r="C47" s="36">
        <v>174412</v>
      </c>
      <c r="D47" s="36">
        <v>381557</v>
      </c>
      <c r="E47" s="39">
        <v>0.46</v>
      </c>
      <c r="F47" s="39">
        <v>0.28999999999999998</v>
      </c>
      <c r="G47" s="39">
        <v>0.38</v>
      </c>
      <c r="H47" s="39">
        <v>0.47</v>
      </c>
      <c r="I47" s="39">
        <v>0.56999999999999995</v>
      </c>
      <c r="J47" s="39">
        <v>0.65</v>
      </c>
    </row>
    <row r="48" spans="1:10" ht="25.5" x14ac:dyDescent="0.2">
      <c r="A48" s="44" t="s">
        <v>177</v>
      </c>
      <c r="B48" s="99" t="s">
        <v>375</v>
      </c>
      <c r="C48" s="36">
        <v>156191</v>
      </c>
      <c r="D48" s="36">
        <v>444893</v>
      </c>
      <c r="E48" s="39">
        <v>0.35</v>
      </c>
      <c r="F48" s="39">
        <v>0.09</v>
      </c>
      <c r="G48" s="39">
        <v>0.19</v>
      </c>
      <c r="H48" s="39">
        <v>0.32</v>
      </c>
      <c r="I48" s="39">
        <v>0.47</v>
      </c>
      <c r="J48" s="39">
        <v>0.56000000000000005</v>
      </c>
    </row>
    <row r="49" spans="1:10" x14ac:dyDescent="0.2">
      <c r="A49" s="29" t="s">
        <v>148</v>
      </c>
      <c r="B49" s="99" t="s">
        <v>374</v>
      </c>
      <c r="C49" s="36">
        <v>128369</v>
      </c>
      <c r="D49" s="36">
        <v>461148</v>
      </c>
      <c r="E49" s="39">
        <v>0.28000000000000003</v>
      </c>
      <c r="F49" s="39">
        <v>0.1</v>
      </c>
      <c r="G49" s="39">
        <v>0.17</v>
      </c>
      <c r="H49" s="39">
        <v>0.25</v>
      </c>
      <c r="I49" s="39">
        <v>0.35</v>
      </c>
      <c r="J49" s="39">
        <v>0.43</v>
      </c>
    </row>
    <row r="50" spans="1:10" ht="25.5" x14ac:dyDescent="0.2">
      <c r="A50" s="44" t="s">
        <v>178</v>
      </c>
      <c r="B50" s="99" t="s">
        <v>378</v>
      </c>
      <c r="C50" s="36">
        <v>215214</v>
      </c>
      <c r="D50" s="36">
        <v>522459</v>
      </c>
      <c r="E50" s="39">
        <v>0.41</v>
      </c>
      <c r="F50" s="39">
        <v>0.16</v>
      </c>
      <c r="G50" s="39">
        <v>0.26</v>
      </c>
      <c r="H50" s="39">
        <v>0.39</v>
      </c>
      <c r="I50" s="39">
        <v>0.49</v>
      </c>
      <c r="J50" s="39">
        <v>0.59</v>
      </c>
    </row>
    <row r="51" spans="1:10" ht="25.5" x14ac:dyDescent="0.2">
      <c r="A51" s="44" t="s">
        <v>198</v>
      </c>
      <c r="B51" s="99" t="s">
        <v>376</v>
      </c>
      <c r="C51" s="36">
        <v>267272</v>
      </c>
      <c r="D51" s="36">
        <v>1118363</v>
      </c>
      <c r="E51" s="39">
        <v>0.24</v>
      </c>
      <c r="F51" s="39">
        <v>0.05</v>
      </c>
      <c r="G51" s="39">
        <v>0.11</v>
      </c>
      <c r="H51" s="39">
        <v>0.21</v>
      </c>
      <c r="I51" s="39">
        <v>0.32</v>
      </c>
      <c r="J51" s="39">
        <v>0.44</v>
      </c>
    </row>
    <row r="52" spans="1:10" ht="25.5" x14ac:dyDescent="0.2">
      <c r="A52" s="44" t="s">
        <v>187</v>
      </c>
      <c r="B52" s="99" t="s">
        <v>377</v>
      </c>
      <c r="C52" s="36">
        <v>509492</v>
      </c>
      <c r="D52" s="36">
        <v>1473581</v>
      </c>
      <c r="E52" s="39">
        <v>0.35</v>
      </c>
      <c r="F52" s="39">
        <v>0.18</v>
      </c>
      <c r="G52" s="39">
        <v>0.26</v>
      </c>
      <c r="H52" s="39">
        <v>0.35</v>
      </c>
      <c r="I52" s="39">
        <v>0.44</v>
      </c>
      <c r="J52" s="39">
        <v>0.51</v>
      </c>
    </row>
    <row r="53" spans="1:10" x14ac:dyDescent="0.2">
      <c r="A53" s="29" t="s">
        <v>55</v>
      </c>
      <c r="B53" s="99">
        <v>19</v>
      </c>
      <c r="C53" s="36">
        <v>17656</v>
      </c>
      <c r="D53" s="36">
        <v>48822</v>
      </c>
      <c r="E53" s="39">
        <v>0.36</v>
      </c>
      <c r="F53" s="39"/>
      <c r="G53" s="39"/>
      <c r="H53" s="39"/>
      <c r="I53" s="39"/>
      <c r="J53" s="39"/>
    </row>
    <row r="54" spans="1:10" x14ac:dyDescent="0.2">
      <c r="A54" s="29" t="s">
        <v>57</v>
      </c>
      <c r="B54" s="99">
        <v>66</v>
      </c>
      <c r="C54" s="36">
        <v>70894</v>
      </c>
      <c r="D54" s="36">
        <v>236554</v>
      </c>
      <c r="E54" s="39">
        <v>0.3</v>
      </c>
      <c r="F54" s="39">
        <v>0.14000000000000001</v>
      </c>
      <c r="G54" s="39">
        <v>0.24</v>
      </c>
      <c r="H54" s="39">
        <v>0.28999999999999998</v>
      </c>
      <c r="I54" s="39">
        <v>0.38</v>
      </c>
      <c r="J54" s="39">
        <v>0.45</v>
      </c>
    </row>
    <row r="55" spans="1:10" x14ac:dyDescent="0.2">
      <c r="A55" s="29" t="s">
        <v>49</v>
      </c>
      <c r="B55" s="99">
        <v>15</v>
      </c>
      <c r="C55" s="36">
        <v>28756</v>
      </c>
      <c r="D55" s="36">
        <v>64406</v>
      </c>
      <c r="E55" s="39">
        <v>0.45</v>
      </c>
      <c r="F55" s="39"/>
      <c r="G55" s="39"/>
      <c r="H55" s="39"/>
      <c r="I55" s="39"/>
      <c r="J55" s="39"/>
    </row>
    <row r="56" spans="1:10" x14ac:dyDescent="0.2">
      <c r="A56" s="29" t="s">
        <v>166</v>
      </c>
      <c r="B56" s="99">
        <v>11</v>
      </c>
      <c r="C56" s="36">
        <v>7385</v>
      </c>
      <c r="D56" s="36">
        <v>22346</v>
      </c>
      <c r="E56" s="39">
        <v>0.33</v>
      </c>
      <c r="F56" s="39"/>
      <c r="G56" s="39"/>
      <c r="H56" s="39"/>
      <c r="I56" s="39"/>
      <c r="J56" s="39"/>
    </row>
    <row r="57" spans="1:10" x14ac:dyDescent="0.2">
      <c r="A57" s="29" t="s">
        <v>152</v>
      </c>
      <c r="B57" s="99">
        <v>121</v>
      </c>
      <c r="C57" s="36">
        <v>135585</v>
      </c>
      <c r="D57" s="36">
        <v>339407</v>
      </c>
      <c r="E57" s="39">
        <v>0.4</v>
      </c>
      <c r="F57" s="39">
        <v>0.13</v>
      </c>
      <c r="G57" s="39">
        <v>0.2</v>
      </c>
      <c r="H57" s="39">
        <v>0.34</v>
      </c>
      <c r="I57" s="39">
        <v>0.44</v>
      </c>
      <c r="J57" s="39">
        <v>0.52</v>
      </c>
    </row>
    <row r="58" spans="1:10" x14ac:dyDescent="0.2">
      <c r="A58" s="29" t="s">
        <v>61</v>
      </c>
      <c r="B58" s="99">
        <v>6</v>
      </c>
      <c r="C58" s="36">
        <v>3984</v>
      </c>
      <c r="D58" s="36">
        <v>11366</v>
      </c>
      <c r="E58" s="39">
        <v>0.35</v>
      </c>
      <c r="F58" s="39"/>
      <c r="G58" s="39"/>
      <c r="H58" s="39"/>
      <c r="I58" s="39"/>
      <c r="J58" s="39"/>
    </row>
    <row r="59" spans="1:10" ht="25.5" x14ac:dyDescent="0.2">
      <c r="A59" s="44" t="s">
        <v>180</v>
      </c>
      <c r="B59" s="99">
        <v>70</v>
      </c>
      <c r="C59" s="36">
        <v>122472</v>
      </c>
      <c r="D59" s="36">
        <v>292517</v>
      </c>
      <c r="E59" s="39">
        <v>0.42</v>
      </c>
      <c r="F59" s="39">
        <v>0.2</v>
      </c>
      <c r="G59" s="39">
        <v>0.3</v>
      </c>
      <c r="H59" s="39">
        <v>0.4</v>
      </c>
      <c r="I59" s="39">
        <v>0.5</v>
      </c>
      <c r="J59" s="39">
        <v>0.56999999999999995</v>
      </c>
    </row>
    <row r="60" spans="1:10" ht="25.5" x14ac:dyDescent="0.2">
      <c r="A60" s="44" t="s">
        <v>181</v>
      </c>
      <c r="B60" s="99" t="s">
        <v>379</v>
      </c>
      <c r="C60" s="36">
        <v>82363</v>
      </c>
      <c r="D60" s="36">
        <v>238048</v>
      </c>
      <c r="E60" s="39">
        <v>0.35</v>
      </c>
      <c r="F60" s="39">
        <v>0.15</v>
      </c>
      <c r="G60" s="39">
        <v>0.23</v>
      </c>
      <c r="H60" s="39">
        <v>0.31</v>
      </c>
      <c r="I60" s="39">
        <v>0.45</v>
      </c>
      <c r="J60" s="39">
        <v>0.52</v>
      </c>
    </row>
    <row r="61" spans="1:10" x14ac:dyDescent="0.2">
      <c r="A61" s="29" t="s">
        <v>155</v>
      </c>
      <c r="B61" s="99">
        <v>168</v>
      </c>
      <c r="C61" s="36">
        <v>154234</v>
      </c>
      <c r="D61" s="36">
        <v>462733</v>
      </c>
      <c r="E61" s="39">
        <v>0.33</v>
      </c>
      <c r="F61" s="39">
        <v>0.16</v>
      </c>
      <c r="G61" s="39">
        <v>0.22</v>
      </c>
      <c r="H61" s="39">
        <v>0.31</v>
      </c>
      <c r="I61" s="39">
        <v>0.41</v>
      </c>
      <c r="J61" s="39">
        <v>0.51</v>
      </c>
    </row>
    <row r="62" spans="1:10" x14ac:dyDescent="0.2">
      <c r="A62" s="29" t="s">
        <v>64</v>
      </c>
      <c r="B62" s="99">
        <v>56</v>
      </c>
      <c r="C62" s="36">
        <v>106857</v>
      </c>
      <c r="D62" s="36">
        <v>225654</v>
      </c>
      <c r="E62" s="39">
        <v>0.47</v>
      </c>
      <c r="F62" s="39">
        <v>0.36</v>
      </c>
      <c r="G62" s="39">
        <v>0.42</v>
      </c>
      <c r="H62" s="39">
        <v>0.48</v>
      </c>
      <c r="I62" s="39">
        <v>0.55000000000000004</v>
      </c>
      <c r="J62" s="39">
        <v>0.64</v>
      </c>
    </row>
    <row r="63" spans="1:10" x14ac:dyDescent="0.2">
      <c r="A63" s="45" t="s">
        <v>459</v>
      </c>
      <c r="B63" s="99"/>
      <c r="C63" s="36"/>
      <c r="D63" s="36"/>
      <c r="E63" s="39"/>
      <c r="F63" s="39"/>
      <c r="G63" s="39"/>
      <c r="H63" s="39"/>
      <c r="I63" s="39"/>
      <c r="J63" s="39"/>
    </row>
    <row r="64" spans="1:10" x14ac:dyDescent="0.2">
      <c r="A64" s="29" t="s">
        <v>454</v>
      </c>
      <c r="B64" s="99">
        <v>5</v>
      </c>
      <c r="C64" s="36">
        <v>1118</v>
      </c>
      <c r="D64" s="36">
        <v>19480</v>
      </c>
      <c r="E64" s="39">
        <v>0.06</v>
      </c>
      <c r="F64" s="39"/>
      <c r="G64" s="39"/>
      <c r="H64" s="39"/>
      <c r="I64" s="39"/>
      <c r="J64" s="39"/>
    </row>
    <row r="65" spans="1:10" x14ac:dyDescent="0.2">
      <c r="A65" s="45" t="s">
        <v>173</v>
      </c>
      <c r="B65" s="99"/>
      <c r="C65" s="36"/>
      <c r="D65" s="36"/>
      <c r="E65" s="39"/>
      <c r="F65" s="39"/>
      <c r="G65" s="39"/>
      <c r="H65" s="39"/>
      <c r="I65" s="39"/>
      <c r="J65" s="39"/>
    </row>
    <row r="66" spans="1:10" x14ac:dyDescent="0.2">
      <c r="A66" s="29" t="s">
        <v>157</v>
      </c>
      <c r="B66" s="99">
        <v>73</v>
      </c>
      <c r="C66" s="36">
        <v>38572</v>
      </c>
      <c r="D66" s="36">
        <v>346418</v>
      </c>
      <c r="E66" s="39">
        <v>0.11</v>
      </c>
      <c r="F66" s="39">
        <v>0.01</v>
      </c>
      <c r="G66" s="39">
        <v>0.03</v>
      </c>
      <c r="H66" s="39">
        <v>0.08</v>
      </c>
      <c r="I66" s="39">
        <v>0.13</v>
      </c>
      <c r="J66" s="39">
        <v>0.31</v>
      </c>
    </row>
    <row r="67" spans="1:10" x14ac:dyDescent="0.2">
      <c r="A67" s="29" t="s">
        <v>174</v>
      </c>
      <c r="B67" s="99">
        <v>6</v>
      </c>
      <c r="C67" s="36">
        <v>93</v>
      </c>
      <c r="D67" s="36">
        <v>4706</v>
      </c>
      <c r="E67" s="39">
        <v>0.02</v>
      </c>
      <c r="F67" s="39"/>
      <c r="G67" s="39"/>
      <c r="H67" s="39"/>
      <c r="I67" s="39"/>
      <c r="J67" s="39"/>
    </row>
    <row r="68" spans="1:10" x14ac:dyDescent="0.2">
      <c r="A68" s="45" t="s">
        <v>68</v>
      </c>
      <c r="B68" s="99"/>
      <c r="C68" s="36"/>
      <c r="D68" s="36"/>
      <c r="E68" s="39"/>
      <c r="F68" s="39"/>
      <c r="G68" s="39"/>
      <c r="H68" s="39"/>
      <c r="I68" s="39"/>
      <c r="J68" s="39"/>
    </row>
    <row r="69" spans="1:10" x14ac:dyDescent="0.2">
      <c r="A69" s="29" t="s">
        <v>84</v>
      </c>
      <c r="B69" s="99">
        <v>34</v>
      </c>
      <c r="C69" s="36">
        <v>8316</v>
      </c>
      <c r="D69" s="36">
        <v>168127</v>
      </c>
      <c r="E69" s="39">
        <v>0.05</v>
      </c>
      <c r="F69" s="39">
        <v>0</v>
      </c>
      <c r="G69" s="39">
        <v>0.01</v>
      </c>
      <c r="H69" s="39">
        <v>0.02</v>
      </c>
      <c r="I69" s="39">
        <v>0.04</v>
      </c>
      <c r="J69" s="39">
        <v>7.0000000000000007E-2</v>
      </c>
    </row>
    <row r="70" spans="1:10" x14ac:dyDescent="0.2">
      <c r="A70" s="29" t="s">
        <v>184</v>
      </c>
      <c r="B70" s="99">
        <v>53</v>
      </c>
      <c r="C70" s="36">
        <v>23349</v>
      </c>
      <c r="D70" s="36">
        <v>319638</v>
      </c>
      <c r="E70" s="39">
        <v>7.0000000000000007E-2</v>
      </c>
      <c r="F70" s="39">
        <v>0</v>
      </c>
      <c r="G70" s="39">
        <v>0.01</v>
      </c>
      <c r="H70" s="39">
        <v>0.03</v>
      </c>
      <c r="I70" s="39">
        <v>7.0000000000000007E-2</v>
      </c>
      <c r="J70" s="39">
        <v>0.19</v>
      </c>
    </row>
    <row r="71" spans="1:10" x14ac:dyDescent="0.2">
      <c r="A71" s="29" t="s">
        <v>57</v>
      </c>
      <c r="B71" s="99">
        <v>5</v>
      </c>
      <c r="C71" s="36">
        <v>3178</v>
      </c>
      <c r="D71" s="36">
        <v>28557</v>
      </c>
      <c r="E71" s="39">
        <v>0.11</v>
      </c>
      <c r="F71" s="39"/>
      <c r="G71" s="39"/>
      <c r="H71" s="39"/>
      <c r="I71" s="39"/>
      <c r="J71" s="39"/>
    </row>
    <row r="72" spans="1:10" x14ac:dyDescent="0.2">
      <c r="A72" s="29" t="s">
        <v>166</v>
      </c>
      <c r="B72" s="99">
        <v>6</v>
      </c>
      <c r="C72" s="36">
        <v>2707</v>
      </c>
      <c r="D72" s="36">
        <v>30620</v>
      </c>
      <c r="E72" s="39">
        <v>0.09</v>
      </c>
      <c r="F72" s="39"/>
      <c r="G72" s="39"/>
      <c r="H72" s="39"/>
      <c r="I72" s="39"/>
      <c r="J72" s="39"/>
    </row>
    <row r="73" spans="1:10" x14ac:dyDescent="0.2">
      <c r="A73" s="29" t="s">
        <v>152</v>
      </c>
      <c r="B73" s="99">
        <v>10</v>
      </c>
      <c r="C73" s="36">
        <v>2609</v>
      </c>
      <c r="D73" s="36">
        <v>52868</v>
      </c>
      <c r="E73" s="39">
        <v>0.05</v>
      </c>
      <c r="F73" s="39"/>
      <c r="G73" s="39"/>
      <c r="H73" s="39"/>
      <c r="I73" s="39"/>
      <c r="J73" s="39"/>
    </row>
    <row r="74" spans="1:10" x14ac:dyDescent="0.2">
      <c r="A74" s="29" t="s">
        <v>95</v>
      </c>
      <c r="B74" s="99">
        <v>7</v>
      </c>
      <c r="C74" s="36">
        <v>5840</v>
      </c>
      <c r="D74" s="36">
        <v>35269</v>
      </c>
      <c r="E74" s="39">
        <v>0.17</v>
      </c>
      <c r="F74" s="39"/>
      <c r="G74" s="39"/>
      <c r="H74" s="39"/>
      <c r="I74" s="39"/>
      <c r="J74" s="39"/>
    </row>
    <row r="75" spans="1:10" x14ac:dyDescent="0.2">
      <c r="A75" s="29" t="s">
        <v>102</v>
      </c>
      <c r="B75" s="99">
        <v>5</v>
      </c>
      <c r="C75" s="36">
        <v>1245</v>
      </c>
      <c r="D75" s="36">
        <v>20685</v>
      </c>
      <c r="E75" s="39">
        <v>0.06</v>
      </c>
      <c r="F75" s="39"/>
      <c r="G75" s="39"/>
      <c r="H75" s="39"/>
      <c r="I75" s="39"/>
      <c r="J75" s="39"/>
    </row>
    <row r="76" spans="1:10" x14ac:dyDescent="0.2">
      <c r="A76" s="29"/>
      <c r="B76" s="99"/>
      <c r="C76" s="36"/>
      <c r="D76" s="36"/>
      <c r="E76" s="39"/>
      <c r="F76" s="39"/>
      <c r="G76" s="39"/>
      <c r="H76" s="39"/>
      <c r="I76" s="39"/>
      <c r="J76" s="39"/>
    </row>
    <row r="77" spans="1:10" s="29" customFormat="1" ht="14.25" x14ac:dyDescent="0.2">
      <c r="A77" s="74" t="s">
        <v>272</v>
      </c>
      <c r="B77" s="75"/>
      <c r="C77" s="75"/>
      <c r="D77" s="75"/>
      <c r="E77" s="96"/>
      <c r="F77" s="96"/>
      <c r="G77" s="96"/>
      <c r="H77" s="96"/>
      <c r="I77" s="96"/>
      <c r="J77" s="96"/>
    </row>
    <row r="78" spans="1:10" s="29" customFormat="1" x14ac:dyDescent="0.2">
      <c r="A78" s="43" t="s">
        <v>273</v>
      </c>
      <c r="B78" s="37">
        <v>6</v>
      </c>
      <c r="C78" s="30">
        <v>4314</v>
      </c>
      <c r="D78" s="30">
        <v>11806</v>
      </c>
      <c r="E78" s="38">
        <v>0.37</v>
      </c>
      <c r="F78" s="38"/>
      <c r="G78" s="38"/>
      <c r="H78" s="38"/>
      <c r="I78" s="38"/>
      <c r="J78" s="38"/>
    </row>
    <row r="79" spans="1:10" x14ac:dyDescent="0.2">
      <c r="A79" s="116" t="s">
        <v>274</v>
      </c>
      <c r="B79" s="115">
        <v>144</v>
      </c>
      <c r="C79" s="117">
        <v>249330</v>
      </c>
      <c r="D79" s="117">
        <v>1129832</v>
      </c>
      <c r="E79" s="119">
        <v>0.22</v>
      </c>
      <c r="F79" s="119">
        <v>7.0000000000000007E-2</v>
      </c>
      <c r="G79" s="119">
        <v>0.12</v>
      </c>
      <c r="H79" s="119">
        <v>0.2</v>
      </c>
      <c r="I79" s="119">
        <v>0.28999999999999998</v>
      </c>
      <c r="J79" s="119">
        <v>0.4</v>
      </c>
    </row>
    <row r="80" spans="1:10" x14ac:dyDescent="0.2">
      <c r="A80" s="29"/>
      <c r="B80" s="34"/>
      <c r="C80" s="36"/>
      <c r="D80" s="36"/>
      <c r="E80" s="33"/>
      <c r="F80" s="33"/>
      <c r="G80" s="33"/>
      <c r="H80" s="33"/>
      <c r="I80" s="33"/>
      <c r="J80" s="33"/>
    </row>
    <row r="81" spans="1:10" x14ac:dyDescent="0.2">
      <c r="A81" s="49" t="s">
        <v>199</v>
      </c>
      <c r="B81" s="34"/>
      <c r="C81" s="36"/>
      <c r="D81" s="36"/>
      <c r="E81" s="33"/>
      <c r="F81" s="33"/>
      <c r="G81" s="33"/>
      <c r="H81" s="33"/>
      <c r="I81" s="33"/>
      <c r="J81" s="33"/>
    </row>
    <row r="82" spans="1:10" x14ac:dyDescent="0.2">
      <c r="A82" s="29"/>
      <c r="B82" s="34"/>
      <c r="C82" s="36"/>
      <c r="D82" s="36"/>
      <c r="E82" s="33"/>
      <c r="F82" s="33"/>
      <c r="G82" s="33"/>
      <c r="H82" s="33"/>
      <c r="I82" s="33"/>
      <c r="J82" s="33"/>
    </row>
    <row r="83" spans="1:10" x14ac:dyDescent="0.2">
      <c r="A83" s="242" t="s">
        <v>135</v>
      </c>
      <c r="B83" s="242"/>
      <c r="C83" s="242"/>
      <c r="D83" s="242"/>
      <c r="E83" s="248" t="s">
        <v>136</v>
      </c>
      <c r="F83" s="248"/>
      <c r="G83" s="248"/>
      <c r="H83" s="248"/>
      <c r="I83" s="248"/>
      <c r="J83" s="248"/>
    </row>
    <row r="84" spans="1:10" x14ac:dyDescent="0.2">
      <c r="A84" s="242"/>
      <c r="B84" s="242"/>
      <c r="C84" s="242"/>
      <c r="D84" s="242"/>
      <c r="E84" s="248"/>
      <c r="F84" s="248"/>
      <c r="G84" s="248"/>
      <c r="H84" s="248"/>
      <c r="I84" s="248"/>
      <c r="J84" s="248"/>
    </row>
    <row r="85" spans="1:10" x14ac:dyDescent="0.2">
      <c r="A85" s="29"/>
      <c r="B85" s="34"/>
      <c r="C85" s="36"/>
      <c r="D85" s="36"/>
      <c r="E85" s="33"/>
      <c r="F85" s="33"/>
      <c r="G85" s="33"/>
      <c r="H85" s="33"/>
      <c r="I85" s="33"/>
      <c r="J85" s="33"/>
    </row>
    <row r="86" spans="1:10" ht="41.25" customHeight="1" x14ac:dyDescent="0.2">
      <c r="A86" s="235" t="s">
        <v>477</v>
      </c>
      <c r="B86" s="236"/>
      <c r="C86" s="236"/>
      <c r="D86" s="236"/>
      <c r="E86" s="236"/>
      <c r="F86" s="236"/>
      <c r="G86" s="236"/>
      <c r="H86" s="236"/>
      <c r="I86" s="236"/>
      <c r="J86" s="236"/>
    </row>
    <row r="87" spans="1:10" x14ac:dyDescent="0.2">
      <c r="A87" s="29" t="s">
        <v>196</v>
      </c>
    </row>
    <row r="89" spans="1:10" x14ac:dyDescent="0.2">
      <c r="A89" s="208" t="s">
        <v>482</v>
      </c>
    </row>
  </sheetData>
  <mergeCells count="8">
    <mergeCell ref="A86:J86"/>
    <mergeCell ref="A1:J1"/>
    <mergeCell ref="A2:E2"/>
    <mergeCell ref="F2:J2"/>
    <mergeCell ref="A83:D84"/>
    <mergeCell ref="E83:J84"/>
    <mergeCell ref="F42:J42"/>
    <mergeCell ref="A42:E42"/>
  </mergeCells>
  <pageMargins left="0.7" right="0.7" top="0.75" bottom="0.75" header="0.3" footer="0.3"/>
  <pageSetup scale="78" orientation="portrait" r:id="rId1"/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A27" sqref="A27"/>
    </sheetView>
  </sheetViews>
  <sheetFormatPr defaultRowHeight="12.75" x14ac:dyDescent="0.2"/>
  <cols>
    <col min="1" max="1" width="20.7109375" style="29" bestFit="1" customWidth="1"/>
    <col min="2" max="2" width="10.85546875" style="29" customWidth="1"/>
    <col min="3" max="3" width="9.42578125" style="29" customWidth="1"/>
    <col min="4" max="5" width="9.140625" style="29"/>
    <col min="6" max="7" width="8.5703125" style="29" customWidth="1"/>
    <col min="8" max="8" width="9.140625" style="29"/>
    <col min="9" max="10" width="8.5703125" style="29" customWidth="1"/>
    <col min="11" max="16384" width="9.140625" style="29"/>
  </cols>
  <sheetData>
    <row r="1" spans="1:10" ht="29.25" customHeight="1" thickBot="1" x14ac:dyDescent="0.25">
      <c r="A1" s="238" t="s">
        <v>436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x14ac:dyDescent="0.2">
      <c r="A2" s="240" t="s">
        <v>137</v>
      </c>
      <c r="B2" s="241"/>
      <c r="C2" s="241"/>
      <c r="D2" s="241"/>
      <c r="E2" s="241"/>
      <c r="F2" s="253" t="s">
        <v>30</v>
      </c>
      <c r="G2" s="254"/>
      <c r="H2" s="254"/>
      <c r="I2" s="254"/>
      <c r="J2" s="254"/>
    </row>
    <row r="3" spans="1:10" ht="38.25" x14ac:dyDescent="0.2">
      <c r="A3" s="120" t="s">
        <v>138</v>
      </c>
      <c r="B3" s="121" t="s">
        <v>123</v>
      </c>
      <c r="C3" s="110" t="s">
        <v>34</v>
      </c>
      <c r="D3" s="110" t="s">
        <v>35</v>
      </c>
      <c r="E3" s="121" t="s">
        <v>36</v>
      </c>
      <c r="F3" s="126" t="s">
        <v>37</v>
      </c>
      <c r="G3" s="126" t="s">
        <v>38</v>
      </c>
      <c r="H3" s="126" t="s">
        <v>39</v>
      </c>
      <c r="I3" s="126" t="s">
        <v>40</v>
      </c>
      <c r="J3" s="126" t="s">
        <v>41</v>
      </c>
    </row>
    <row r="4" spans="1:10" x14ac:dyDescent="0.2">
      <c r="A4" s="43" t="s">
        <v>208</v>
      </c>
      <c r="B4" s="29" t="s">
        <v>381</v>
      </c>
      <c r="C4" s="29">
        <v>500</v>
      </c>
      <c r="D4" s="36">
        <v>196659</v>
      </c>
      <c r="E4" s="33">
        <v>2.5</v>
      </c>
      <c r="F4" s="33">
        <v>0</v>
      </c>
      <c r="G4" s="33">
        <v>0</v>
      </c>
      <c r="H4" s="33">
        <v>1.6</v>
      </c>
      <c r="I4" s="33">
        <v>4.3</v>
      </c>
      <c r="J4" s="33">
        <v>7.8</v>
      </c>
    </row>
    <row r="5" spans="1:10" x14ac:dyDescent="0.2">
      <c r="A5" s="43" t="s">
        <v>139</v>
      </c>
      <c r="B5" s="29" t="s">
        <v>382</v>
      </c>
      <c r="C5" s="29">
        <v>339</v>
      </c>
      <c r="D5" s="36">
        <v>168938</v>
      </c>
      <c r="E5" s="33">
        <v>2</v>
      </c>
      <c r="F5" s="33">
        <v>0</v>
      </c>
      <c r="G5" s="33">
        <v>0</v>
      </c>
      <c r="H5" s="33">
        <v>0.3</v>
      </c>
      <c r="I5" s="33">
        <v>3.2</v>
      </c>
      <c r="J5" s="33">
        <v>6.3</v>
      </c>
    </row>
    <row r="6" spans="1:10" x14ac:dyDescent="0.2">
      <c r="A6" s="44" t="s">
        <v>140</v>
      </c>
      <c r="B6" s="29" t="s">
        <v>383</v>
      </c>
      <c r="C6" s="29">
        <v>244</v>
      </c>
      <c r="D6" s="36">
        <v>186099</v>
      </c>
      <c r="E6" s="33">
        <v>1.3</v>
      </c>
      <c r="F6" s="33">
        <v>0</v>
      </c>
      <c r="G6" s="33">
        <v>0</v>
      </c>
      <c r="H6" s="33">
        <v>0</v>
      </c>
      <c r="I6" s="33">
        <v>1.9</v>
      </c>
      <c r="J6" s="33">
        <v>4.5</v>
      </c>
    </row>
    <row r="7" spans="1:10" x14ac:dyDescent="0.2">
      <c r="A7" s="44" t="s">
        <v>141</v>
      </c>
      <c r="B7" s="29" t="s">
        <v>384</v>
      </c>
      <c r="C7" s="29">
        <v>150</v>
      </c>
      <c r="D7" s="36">
        <v>163339</v>
      </c>
      <c r="E7" s="33">
        <v>0.9</v>
      </c>
      <c r="F7" s="33">
        <v>0</v>
      </c>
      <c r="G7" s="33">
        <v>0</v>
      </c>
      <c r="H7" s="33">
        <v>0</v>
      </c>
      <c r="I7" s="33">
        <v>0.7</v>
      </c>
      <c r="J7" s="33">
        <v>2.7</v>
      </c>
    </row>
    <row r="8" spans="1:10" x14ac:dyDescent="0.2">
      <c r="A8" s="127" t="s">
        <v>142</v>
      </c>
      <c r="B8" s="116" t="s">
        <v>385</v>
      </c>
      <c r="C8" s="116">
        <v>154</v>
      </c>
      <c r="D8" s="117">
        <v>181091</v>
      </c>
      <c r="E8" s="118">
        <v>0.9</v>
      </c>
      <c r="F8" s="118">
        <v>0</v>
      </c>
      <c r="G8" s="118">
        <v>0</v>
      </c>
      <c r="H8" s="118">
        <v>0</v>
      </c>
      <c r="I8" s="118">
        <v>0.3</v>
      </c>
      <c r="J8" s="118">
        <v>2.1</v>
      </c>
    </row>
    <row r="9" spans="1:10" x14ac:dyDescent="0.2">
      <c r="C9" s="36"/>
      <c r="D9" s="36"/>
    </row>
    <row r="10" spans="1:10" x14ac:dyDescent="0.2">
      <c r="C10" s="36"/>
      <c r="D10" s="36"/>
    </row>
    <row r="11" spans="1:10" x14ac:dyDescent="0.2">
      <c r="A11" s="227" t="s">
        <v>143</v>
      </c>
      <c r="B11" s="237"/>
      <c r="C11" s="237"/>
      <c r="D11" s="237"/>
      <c r="E11" s="237"/>
      <c r="F11" s="255" t="s">
        <v>30</v>
      </c>
      <c r="G11" s="256"/>
      <c r="H11" s="256"/>
      <c r="I11" s="256"/>
      <c r="J11" s="256"/>
    </row>
    <row r="12" spans="1:10" ht="38.25" x14ac:dyDescent="0.2">
      <c r="A12" s="120" t="s">
        <v>138</v>
      </c>
      <c r="B12" s="121" t="s">
        <v>123</v>
      </c>
      <c r="C12" s="110" t="s">
        <v>35</v>
      </c>
      <c r="D12" s="110" t="s">
        <v>110</v>
      </c>
      <c r="E12" s="121" t="s">
        <v>144</v>
      </c>
      <c r="F12" s="126" t="s">
        <v>37</v>
      </c>
      <c r="G12" s="126" t="s">
        <v>38</v>
      </c>
      <c r="H12" s="126" t="s">
        <v>39</v>
      </c>
      <c r="I12" s="126" t="s">
        <v>40</v>
      </c>
      <c r="J12" s="126" t="s">
        <v>41</v>
      </c>
    </row>
    <row r="13" spans="1:10" x14ac:dyDescent="0.2">
      <c r="A13" s="43" t="s">
        <v>208</v>
      </c>
      <c r="B13" s="29" t="s">
        <v>386</v>
      </c>
      <c r="C13" s="36">
        <v>196659</v>
      </c>
      <c r="D13" s="36">
        <v>452309</v>
      </c>
      <c r="E13" s="39">
        <v>0.43</v>
      </c>
      <c r="F13" s="39">
        <v>0.28999999999999998</v>
      </c>
      <c r="G13" s="39">
        <v>0.37</v>
      </c>
      <c r="H13" s="39">
        <v>0.45</v>
      </c>
      <c r="I13" s="39">
        <v>0.56999999999999995</v>
      </c>
      <c r="J13" s="39">
        <v>0.72</v>
      </c>
    </row>
    <row r="14" spans="1:10" x14ac:dyDescent="0.2">
      <c r="A14" s="43" t="s">
        <v>139</v>
      </c>
      <c r="B14" s="29" t="s">
        <v>387</v>
      </c>
      <c r="C14" s="36">
        <v>168938</v>
      </c>
      <c r="D14" s="36">
        <v>456349</v>
      </c>
      <c r="E14" s="39">
        <v>0.37</v>
      </c>
      <c r="F14" s="39">
        <v>0.23</v>
      </c>
      <c r="G14" s="39">
        <v>0.3</v>
      </c>
      <c r="H14" s="39">
        <v>0.38</v>
      </c>
      <c r="I14" s="39">
        <v>0.47</v>
      </c>
      <c r="J14" s="39">
        <v>0.65</v>
      </c>
    </row>
    <row r="15" spans="1:10" x14ac:dyDescent="0.2">
      <c r="A15" s="44" t="s">
        <v>140</v>
      </c>
      <c r="B15" s="29" t="s">
        <v>388</v>
      </c>
      <c r="C15" s="36">
        <v>186099</v>
      </c>
      <c r="D15" s="36">
        <v>654187</v>
      </c>
      <c r="E15" s="39">
        <v>0.28000000000000003</v>
      </c>
      <c r="F15" s="39">
        <v>0.14000000000000001</v>
      </c>
      <c r="G15" s="39">
        <v>0.2</v>
      </c>
      <c r="H15" s="39">
        <v>0.27</v>
      </c>
      <c r="I15" s="39">
        <v>0.38</v>
      </c>
      <c r="J15" s="39">
        <v>0.52</v>
      </c>
    </row>
    <row r="16" spans="1:10" x14ac:dyDescent="0.2">
      <c r="A16" s="44" t="s">
        <v>141</v>
      </c>
      <c r="B16" s="29" t="s">
        <v>389</v>
      </c>
      <c r="C16" s="36">
        <v>163339</v>
      </c>
      <c r="D16" s="36">
        <v>885095</v>
      </c>
      <c r="E16" s="39">
        <v>0.18</v>
      </c>
      <c r="F16" s="39">
        <v>0.05</v>
      </c>
      <c r="G16" s="39">
        <v>0.08</v>
      </c>
      <c r="H16" s="39">
        <v>0.14000000000000001</v>
      </c>
      <c r="I16" s="39">
        <v>0.22</v>
      </c>
      <c r="J16" s="39">
        <v>0.43</v>
      </c>
    </row>
    <row r="17" spans="1:10" x14ac:dyDescent="0.2">
      <c r="A17" s="127" t="s">
        <v>142</v>
      </c>
      <c r="B17" s="116" t="s">
        <v>390</v>
      </c>
      <c r="C17" s="117">
        <v>181091</v>
      </c>
      <c r="D17" s="117">
        <v>713246</v>
      </c>
      <c r="E17" s="119">
        <v>0.25</v>
      </c>
      <c r="F17" s="119">
        <v>0.06</v>
      </c>
      <c r="G17" s="119">
        <v>0.1</v>
      </c>
      <c r="H17" s="119">
        <v>0.17</v>
      </c>
      <c r="I17" s="119">
        <v>0.3</v>
      </c>
      <c r="J17" s="119">
        <v>0.45</v>
      </c>
    </row>
    <row r="18" spans="1:10" x14ac:dyDescent="0.2">
      <c r="A18" s="44"/>
      <c r="C18" s="36"/>
      <c r="D18" s="36"/>
      <c r="E18" s="39"/>
      <c r="F18" s="39"/>
      <c r="G18" s="39"/>
      <c r="H18" s="39"/>
      <c r="I18" s="39"/>
      <c r="J18" s="39"/>
    </row>
    <row r="19" spans="1:10" ht="17.25" customHeight="1" x14ac:dyDescent="0.2">
      <c r="A19" s="243" t="s">
        <v>480</v>
      </c>
      <c r="B19" s="243"/>
      <c r="C19" s="243"/>
      <c r="D19" s="243"/>
      <c r="E19" s="243"/>
      <c r="F19" s="243"/>
      <c r="G19" s="243"/>
      <c r="H19" s="243"/>
      <c r="I19" s="243"/>
      <c r="J19" s="39"/>
    </row>
    <row r="20" spans="1:10" x14ac:dyDescent="0.2">
      <c r="C20" s="36"/>
      <c r="D20" s="36"/>
      <c r="E20" s="39"/>
      <c r="F20" s="39"/>
      <c r="G20" s="39"/>
      <c r="H20" s="39"/>
      <c r="I20" s="39"/>
      <c r="J20" s="39"/>
    </row>
    <row r="21" spans="1:10" x14ac:dyDescent="0.2">
      <c r="A21" s="242" t="s">
        <v>145</v>
      </c>
      <c r="B21" s="232"/>
      <c r="C21" s="232"/>
      <c r="D21" s="232"/>
      <c r="E21" s="250" t="s">
        <v>200</v>
      </c>
      <c r="F21" s="232"/>
      <c r="G21" s="232"/>
      <c r="H21" s="232"/>
      <c r="I21" s="232"/>
      <c r="J21" s="66"/>
    </row>
    <row r="22" spans="1:10" ht="15.75" customHeight="1" x14ac:dyDescent="0.2">
      <c r="A22" s="232"/>
      <c r="B22" s="232"/>
      <c r="C22" s="232"/>
      <c r="D22" s="232"/>
      <c r="E22" s="251"/>
      <c r="F22" s="251"/>
      <c r="G22" s="252"/>
      <c r="H22" s="251"/>
      <c r="I22" s="232"/>
      <c r="J22" s="66"/>
    </row>
    <row r="23" spans="1:10" x14ac:dyDescent="0.2">
      <c r="F23" s="40"/>
      <c r="G23" s="40"/>
      <c r="H23" s="40"/>
      <c r="I23" s="40"/>
      <c r="J23" s="40"/>
    </row>
    <row r="24" spans="1:10" x14ac:dyDescent="0.2">
      <c r="C24" s="36"/>
      <c r="D24" s="36"/>
    </row>
    <row r="25" spans="1:10" ht="42" customHeight="1" x14ac:dyDescent="0.2">
      <c r="A25" s="235" t="s">
        <v>477</v>
      </c>
      <c r="B25" s="236"/>
      <c r="C25" s="236"/>
      <c r="D25" s="236"/>
      <c r="E25" s="236"/>
      <c r="F25" s="236"/>
      <c r="G25" s="236"/>
      <c r="H25" s="236"/>
      <c r="I25" s="236"/>
      <c r="J25" s="236"/>
    </row>
    <row r="27" spans="1:10" x14ac:dyDescent="0.2">
      <c r="A27" s="208" t="s">
        <v>482</v>
      </c>
    </row>
  </sheetData>
  <mergeCells count="9">
    <mergeCell ref="E21:I22"/>
    <mergeCell ref="A25:J25"/>
    <mergeCell ref="A1:J1"/>
    <mergeCell ref="A2:E2"/>
    <mergeCell ref="F2:J2"/>
    <mergeCell ref="A11:E11"/>
    <mergeCell ref="F11:J11"/>
    <mergeCell ref="A21:D22"/>
    <mergeCell ref="A19:I19"/>
  </mergeCells>
  <pageMargins left="0.7" right="0.7" top="0.75" bottom="0.75" header="0.3" footer="0.3"/>
  <pageSetup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A27" sqref="A27"/>
    </sheetView>
  </sheetViews>
  <sheetFormatPr defaultRowHeight="12.75" x14ac:dyDescent="0.2"/>
  <cols>
    <col min="1" max="1" width="20.7109375" style="29" bestFit="1" customWidth="1"/>
    <col min="2" max="2" width="10.85546875" style="29" customWidth="1"/>
    <col min="3" max="5" width="9.140625" style="29"/>
    <col min="6" max="7" width="8.5703125" style="29" customWidth="1"/>
    <col min="8" max="8" width="9.140625" style="29"/>
    <col min="9" max="10" width="8.5703125" style="29" customWidth="1"/>
    <col min="11" max="16384" width="9.140625" style="29"/>
  </cols>
  <sheetData>
    <row r="1" spans="1:10" ht="31.5" customHeight="1" thickBot="1" x14ac:dyDescent="0.25">
      <c r="A1" s="238" t="s">
        <v>437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ht="14.25" customHeight="1" x14ac:dyDescent="0.2">
      <c r="A2" s="240" t="s">
        <v>137</v>
      </c>
      <c r="B2" s="241"/>
      <c r="C2" s="241"/>
      <c r="D2" s="241"/>
      <c r="E2" s="241"/>
      <c r="F2" s="253" t="s">
        <v>30</v>
      </c>
      <c r="G2" s="254"/>
      <c r="H2" s="254"/>
      <c r="I2" s="254"/>
      <c r="J2" s="254"/>
    </row>
    <row r="3" spans="1:10" ht="38.25" x14ac:dyDescent="0.2">
      <c r="A3" s="120" t="s">
        <v>138</v>
      </c>
      <c r="B3" s="121" t="s">
        <v>123</v>
      </c>
      <c r="C3" s="110" t="s">
        <v>34</v>
      </c>
      <c r="D3" s="110" t="s">
        <v>35</v>
      </c>
      <c r="E3" s="121" t="s">
        <v>36</v>
      </c>
      <c r="F3" s="126" t="s">
        <v>37</v>
      </c>
      <c r="G3" s="126" t="s">
        <v>38</v>
      </c>
      <c r="H3" s="126" t="s">
        <v>39</v>
      </c>
      <c r="I3" s="126" t="s">
        <v>40</v>
      </c>
      <c r="J3" s="126" t="s">
        <v>41</v>
      </c>
    </row>
    <row r="4" spans="1:10" x14ac:dyDescent="0.2">
      <c r="A4" s="43" t="s">
        <v>208</v>
      </c>
      <c r="B4" s="29" t="s">
        <v>391</v>
      </c>
      <c r="C4" s="29">
        <v>295</v>
      </c>
      <c r="D4" s="36">
        <v>110172</v>
      </c>
      <c r="E4" s="33">
        <v>2.7</v>
      </c>
      <c r="F4" s="33">
        <v>0</v>
      </c>
      <c r="G4" s="33">
        <v>0</v>
      </c>
      <c r="H4" s="33">
        <v>0</v>
      </c>
      <c r="I4" s="33">
        <v>4.4000000000000004</v>
      </c>
      <c r="J4" s="33">
        <v>8.6</v>
      </c>
    </row>
    <row r="5" spans="1:10" x14ac:dyDescent="0.2">
      <c r="A5" s="43" t="s">
        <v>139</v>
      </c>
      <c r="B5" s="29" t="s">
        <v>392</v>
      </c>
      <c r="C5" s="29">
        <v>193</v>
      </c>
      <c r="D5" s="36">
        <v>101645</v>
      </c>
      <c r="E5" s="33">
        <v>1.9</v>
      </c>
      <c r="F5" s="33">
        <v>0</v>
      </c>
      <c r="G5" s="33">
        <v>0</v>
      </c>
      <c r="H5" s="33">
        <v>0</v>
      </c>
      <c r="I5" s="33">
        <v>3.2</v>
      </c>
      <c r="J5" s="33">
        <v>6.9</v>
      </c>
    </row>
    <row r="6" spans="1:10" x14ac:dyDescent="0.2">
      <c r="A6" s="44" t="s">
        <v>140</v>
      </c>
      <c r="B6" s="29" t="s">
        <v>393</v>
      </c>
      <c r="C6" s="29">
        <v>147</v>
      </c>
      <c r="D6" s="36">
        <v>126819</v>
      </c>
      <c r="E6" s="33">
        <v>1.2</v>
      </c>
      <c r="F6" s="33">
        <v>0</v>
      </c>
      <c r="G6" s="33">
        <v>0</v>
      </c>
      <c r="H6" s="33">
        <v>0</v>
      </c>
      <c r="I6" s="33">
        <v>1.5</v>
      </c>
      <c r="J6" s="33">
        <v>4.4000000000000004</v>
      </c>
    </row>
    <row r="7" spans="1:10" x14ac:dyDescent="0.2">
      <c r="A7" s="44" t="s">
        <v>141</v>
      </c>
      <c r="B7" s="29" t="s">
        <v>394</v>
      </c>
      <c r="C7" s="29">
        <v>87</v>
      </c>
      <c r="D7" s="36">
        <v>117530</v>
      </c>
      <c r="E7" s="33">
        <v>0.7</v>
      </c>
      <c r="F7" s="33">
        <v>0</v>
      </c>
      <c r="G7" s="33">
        <v>0</v>
      </c>
      <c r="H7" s="33">
        <v>0</v>
      </c>
      <c r="I7" s="33">
        <v>0</v>
      </c>
      <c r="J7" s="33">
        <v>2.2999999999999998</v>
      </c>
    </row>
    <row r="8" spans="1:10" x14ac:dyDescent="0.2">
      <c r="A8" s="127" t="s">
        <v>142</v>
      </c>
      <c r="B8" s="116" t="s">
        <v>395</v>
      </c>
      <c r="C8" s="116">
        <v>77</v>
      </c>
      <c r="D8" s="117">
        <v>109730</v>
      </c>
      <c r="E8" s="118">
        <v>0.7</v>
      </c>
      <c r="F8" s="118">
        <v>0</v>
      </c>
      <c r="G8" s="118">
        <v>0</v>
      </c>
      <c r="H8" s="118">
        <v>0</v>
      </c>
      <c r="I8" s="118">
        <v>0</v>
      </c>
      <c r="J8" s="118">
        <v>1.9</v>
      </c>
    </row>
    <row r="9" spans="1:10" x14ac:dyDescent="0.2">
      <c r="C9" s="36"/>
      <c r="D9" s="36"/>
      <c r="E9" s="33"/>
      <c r="F9" s="33"/>
      <c r="G9" s="33"/>
      <c r="H9" s="33"/>
      <c r="I9" s="33"/>
      <c r="J9" s="33"/>
    </row>
    <row r="10" spans="1:10" x14ac:dyDescent="0.2">
      <c r="C10" s="36"/>
      <c r="D10" s="36"/>
    </row>
    <row r="11" spans="1:10" ht="12" customHeight="1" x14ac:dyDescent="0.2">
      <c r="A11" s="227" t="s">
        <v>143</v>
      </c>
      <c r="B11" s="237"/>
      <c r="C11" s="237"/>
      <c r="D11" s="237"/>
      <c r="E11" s="237"/>
      <c r="F11" s="255" t="s">
        <v>30</v>
      </c>
      <c r="G11" s="256"/>
      <c r="H11" s="256"/>
      <c r="I11" s="256"/>
      <c r="J11" s="256"/>
    </row>
    <row r="12" spans="1:10" ht="38.25" x14ac:dyDescent="0.2">
      <c r="A12" s="120" t="s">
        <v>138</v>
      </c>
      <c r="B12" s="121" t="s">
        <v>123</v>
      </c>
      <c r="C12" s="110" t="s">
        <v>35</v>
      </c>
      <c r="D12" s="110" t="s">
        <v>110</v>
      </c>
      <c r="E12" s="121" t="s">
        <v>36</v>
      </c>
      <c r="F12" s="126" t="s">
        <v>37</v>
      </c>
      <c r="G12" s="126" t="s">
        <v>38</v>
      </c>
      <c r="H12" s="126" t="s">
        <v>39</v>
      </c>
      <c r="I12" s="126" t="s">
        <v>40</v>
      </c>
      <c r="J12" s="126" t="s">
        <v>41</v>
      </c>
    </row>
    <row r="13" spans="1:10" x14ac:dyDescent="0.2">
      <c r="A13" s="43" t="s">
        <v>208</v>
      </c>
      <c r="B13" s="29" t="s">
        <v>396</v>
      </c>
      <c r="C13" s="36">
        <v>110172</v>
      </c>
      <c r="D13" s="36">
        <v>266479</v>
      </c>
      <c r="E13" s="39">
        <v>0.41</v>
      </c>
      <c r="F13" s="39">
        <v>0.28000000000000003</v>
      </c>
      <c r="G13" s="39">
        <v>0.35</v>
      </c>
      <c r="H13" s="39">
        <v>0.48</v>
      </c>
      <c r="I13" s="39">
        <v>0.63</v>
      </c>
      <c r="J13" s="39">
        <v>0.78</v>
      </c>
    </row>
    <row r="14" spans="1:10" x14ac:dyDescent="0.2">
      <c r="A14" s="43" t="s">
        <v>139</v>
      </c>
      <c r="B14" s="29" t="s">
        <v>397</v>
      </c>
      <c r="C14" s="36">
        <v>101645</v>
      </c>
      <c r="D14" s="36">
        <v>264904</v>
      </c>
      <c r="E14" s="39">
        <v>0.38</v>
      </c>
      <c r="F14" s="39">
        <v>0.22</v>
      </c>
      <c r="G14" s="39">
        <v>0.3</v>
      </c>
      <c r="H14" s="39">
        <v>0.39</v>
      </c>
      <c r="I14" s="39">
        <v>0.51</v>
      </c>
      <c r="J14" s="39">
        <v>0.65</v>
      </c>
    </row>
    <row r="15" spans="1:10" x14ac:dyDescent="0.2">
      <c r="A15" s="44" t="s">
        <v>140</v>
      </c>
      <c r="B15" s="29" t="s">
        <v>398</v>
      </c>
      <c r="C15" s="36">
        <v>126819</v>
      </c>
      <c r="D15" s="36">
        <v>460014</v>
      </c>
      <c r="E15" s="39">
        <v>0.28000000000000003</v>
      </c>
      <c r="F15" s="39">
        <v>0.12</v>
      </c>
      <c r="G15" s="39">
        <v>0.18</v>
      </c>
      <c r="H15" s="39">
        <v>0.27</v>
      </c>
      <c r="I15" s="39">
        <v>0.37</v>
      </c>
      <c r="J15" s="39">
        <v>0.51</v>
      </c>
    </row>
    <row r="16" spans="1:10" x14ac:dyDescent="0.2">
      <c r="A16" s="44" t="s">
        <v>141</v>
      </c>
      <c r="B16" s="29" t="s">
        <v>399</v>
      </c>
      <c r="C16" s="36">
        <v>117530</v>
      </c>
      <c r="D16" s="36">
        <v>740279</v>
      </c>
      <c r="E16" s="39">
        <v>0.16</v>
      </c>
      <c r="F16" s="39">
        <v>0.04</v>
      </c>
      <c r="G16" s="39">
        <v>7.0000000000000007E-2</v>
      </c>
      <c r="H16" s="39">
        <v>0.12</v>
      </c>
      <c r="I16" s="39">
        <v>0.19</v>
      </c>
      <c r="J16" s="39">
        <v>0.32</v>
      </c>
    </row>
    <row r="17" spans="1:10" x14ac:dyDescent="0.2">
      <c r="A17" s="127" t="s">
        <v>142</v>
      </c>
      <c r="B17" s="116" t="s">
        <v>400</v>
      </c>
      <c r="C17" s="117">
        <v>109730</v>
      </c>
      <c r="D17" s="117">
        <v>555599</v>
      </c>
      <c r="E17" s="119">
        <v>0.2</v>
      </c>
      <c r="F17" s="119">
        <v>0.05</v>
      </c>
      <c r="G17" s="119">
        <v>0.08</v>
      </c>
      <c r="H17" s="119">
        <v>0.12</v>
      </c>
      <c r="I17" s="119">
        <v>0.22</v>
      </c>
      <c r="J17" s="119">
        <v>0.32</v>
      </c>
    </row>
    <row r="18" spans="1:10" x14ac:dyDescent="0.2">
      <c r="C18" s="36"/>
      <c r="D18" s="36"/>
      <c r="E18" s="39"/>
      <c r="F18" s="39"/>
      <c r="G18" s="39"/>
      <c r="H18" s="39"/>
      <c r="I18" s="39"/>
      <c r="J18" s="39"/>
    </row>
    <row r="19" spans="1:10" ht="12.75" customHeight="1" x14ac:dyDescent="0.2">
      <c r="A19" s="243" t="s">
        <v>481</v>
      </c>
      <c r="B19" s="243"/>
      <c r="C19" s="243"/>
      <c r="D19" s="243"/>
      <c r="E19" s="243"/>
      <c r="F19" s="243"/>
      <c r="G19" s="243"/>
      <c r="H19" s="243"/>
      <c r="I19" s="243"/>
      <c r="J19" s="39"/>
    </row>
    <row r="20" spans="1:10" ht="15.75" customHeight="1" x14ac:dyDescent="0.2">
      <c r="C20" s="36"/>
      <c r="D20" s="36"/>
      <c r="E20" s="39"/>
      <c r="F20" s="39"/>
      <c r="G20" s="39"/>
      <c r="H20" s="39"/>
      <c r="I20" s="39"/>
      <c r="J20" s="39"/>
    </row>
    <row r="21" spans="1:10" ht="12.75" customHeight="1" x14ac:dyDescent="0.2">
      <c r="A21" s="242" t="s">
        <v>145</v>
      </c>
      <c r="B21" s="232"/>
      <c r="C21" s="232"/>
      <c r="D21" s="232"/>
      <c r="E21" s="250" t="s">
        <v>200</v>
      </c>
      <c r="F21" s="232"/>
      <c r="G21" s="232"/>
      <c r="H21" s="232"/>
      <c r="I21" s="232"/>
      <c r="J21" s="66"/>
    </row>
    <row r="22" spans="1:10" ht="14.25" customHeight="1" x14ac:dyDescent="0.2">
      <c r="A22" s="232"/>
      <c r="B22" s="232"/>
      <c r="C22" s="232"/>
      <c r="D22" s="232"/>
      <c r="E22" s="251"/>
      <c r="F22" s="251"/>
      <c r="G22" s="252"/>
      <c r="H22" s="251"/>
      <c r="I22" s="232"/>
      <c r="J22" s="66"/>
    </row>
    <row r="23" spans="1:10" x14ac:dyDescent="0.2">
      <c r="F23" s="40"/>
      <c r="G23" s="40"/>
      <c r="H23" s="40"/>
      <c r="I23" s="40"/>
      <c r="J23" s="40"/>
    </row>
    <row r="24" spans="1:10" x14ac:dyDescent="0.2">
      <c r="C24" s="36"/>
      <c r="D24" s="36"/>
    </row>
    <row r="25" spans="1:10" ht="43.5" customHeight="1" x14ac:dyDescent="0.2">
      <c r="A25" s="235" t="s">
        <v>477</v>
      </c>
      <c r="B25" s="236"/>
      <c r="C25" s="236"/>
      <c r="D25" s="236"/>
      <c r="E25" s="236"/>
      <c r="F25" s="236"/>
      <c r="G25" s="236"/>
      <c r="H25" s="236"/>
      <c r="I25" s="236"/>
      <c r="J25" s="236"/>
    </row>
    <row r="27" spans="1:10" x14ac:dyDescent="0.2">
      <c r="A27" s="208" t="s">
        <v>482</v>
      </c>
    </row>
  </sheetData>
  <mergeCells count="9">
    <mergeCell ref="A25:J25"/>
    <mergeCell ref="A1:J1"/>
    <mergeCell ref="A2:E2"/>
    <mergeCell ref="F2:J2"/>
    <mergeCell ref="A11:E11"/>
    <mergeCell ref="F11:J11"/>
    <mergeCell ref="A19:I19"/>
    <mergeCell ref="A21:D22"/>
    <mergeCell ref="E21:I22"/>
  </mergeCells>
  <pageMargins left="0.7" right="0.7" top="0.75" bottom="0.75" header="0.3" footer="0.3"/>
  <pageSetup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A26" sqref="A26"/>
    </sheetView>
  </sheetViews>
  <sheetFormatPr defaultRowHeight="12.75" x14ac:dyDescent="0.2"/>
  <cols>
    <col min="1" max="1" width="20.7109375" style="29" bestFit="1" customWidth="1"/>
    <col min="2" max="2" width="11.140625" style="29" customWidth="1"/>
    <col min="3" max="3" width="9.7109375" style="29" customWidth="1"/>
    <col min="4" max="4" width="10.42578125" style="29" customWidth="1"/>
    <col min="5" max="5" width="9.140625" style="29"/>
    <col min="6" max="7" width="8.5703125" style="29" customWidth="1"/>
    <col min="8" max="8" width="9.140625" style="29"/>
    <col min="9" max="10" width="8.5703125" style="29" customWidth="1"/>
    <col min="11" max="16384" width="9.140625" style="29"/>
  </cols>
  <sheetData>
    <row r="1" spans="1:10" ht="27.75" customHeight="1" thickBot="1" x14ac:dyDescent="0.25">
      <c r="A1" s="238" t="s">
        <v>438</v>
      </c>
      <c r="B1" s="238"/>
      <c r="C1" s="239"/>
      <c r="D1" s="239"/>
      <c r="E1" s="239"/>
      <c r="F1" s="239"/>
      <c r="G1" s="239"/>
      <c r="H1" s="239"/>
      <c r="I1" s="239"/>
      <c r="J1" s="239"/>
    </row>
    <row r="2" spans="1:10" x14ac:dyDescent="0.2">
      <c r="A2" s="240" t="s">
        <v>131</v>
      </c>
      <c r="B2" s="240"/>
      <c r="C2" s="241"/>
      <c r="D2" s="241"/>
      <c r="E2" s="241"/>
      <c r="F2" s="253" t="s">
        <v>30</v>
      </c>
      <c r="G2" s="253"/>
      <c r="H2" s="253"/>
      <c r="I2" s="253"/>
      <c r="J2" s="253"/>
    </row>
    <row r="3" spans="1:10" ht="27" x14ac:dyDescent="0.2">
      <c r="A3" s="120" t="s">
        <v>138</v>
      </c>
      <c r="B3" s="121" t="s">
        <v>123</v>
      </c>
      <c r="C3" s="110" t="s">
        <v>132</v>
      </c>
      <c r="D3" s="110" t="s">
        <v>190</v>
      </c>
      <c r="E3" s="121" t="s">
        <v>36</v>
      </c>
      <c r="F3" s="126" t="s">
        <v>37</v>
      </c>
      <c r="G3" s="126" t="s">
        <v>38</v>
      </c>
      <c r="H3" s="126" t="s">
        <v>39</v>
      </c>
      <c r="I3" s="126" t="s">
        <v>40</v>
      </c>
      <c r="J3" s="126" t="s">
        <v>41</v>
      </c>
    </row>
    <row r="4" spans="1:10" x14ac:dyDescent="0.2">
      <c r="A4" s="43" t="s">
        <v>208</v>
      </c>
      <c r="B4" s="29" t="s">
        <v>401</v>
      </c>
      <c r="C4" s="29">
        <v>89</v>
      </c>
      <c r="D4" s="36">
        <v>57133</v>
      </c>
      <c r="E4" s="33">
        <v>1.6</v>
      </c>
      <c r="F4" s="33">
        <v>0</v>
      </c>
      <c r="G4" s="33">
        <v>0</v>
      </c>
      <c r="H4" s="33">
        <v>0</v>
      </c>
      <c r="I4" s="33">
        <v>2.2000000000000002</v>
      </c>
      <c r="J4" s="33">
        <v>6.9</v>
      </c>
    </row>
    <row r="5" spans="1:10" x14ac:dyDescent="0.2">
      <c r="A5" s="43" t="s">
        <v>139</v>
      </c>
      <c r="B5" s="29" t="s">
        <v>402</v>
      </c>
      <c r="C5" s="29">
        <v>47</v>
      </c>
      <c r="D5" s="36">
        <v>32501</v>
      </c>
      <c r="E5" s="33">
        <v>1.4</v>
      </c>
      <c r="F5" s="33">
        <v>0</v>
      </c>
      <c r="G5" s="33">
        <v>0</v>
      </c>
      <c r="H5" s="33">
        <v>0</v>
      </c>
      <c r="I5" s="33">
        <v>0.9</v>
      </c>
      <c r="J5" s="33">
        <v>4.4000000000000004</v>
      </c>
    </row>
    <row r="6" spans="1:10" x14ac:dyDescent="0.2">
      <c r="A6" s="44" t="s">
        <v>140</v>
      </c>
      <c r="B6" s="29" t="s">
        <v>403</v>
      </c>
      <c r="C6" s="29">
        <v>20</v>
      </c>
      <c r="D6" s="36">
        <v>19974</v>
      </c>
      <c r="E6" s="33">
        <v>1</v>
      </c>
      <c r="F6" s="33">
        <v>0</v>
      </c>
      <c r="G6" s="33">
        <v>0</v>
      </c>
      <c r="H6" s="33">
        <v>0</v>
      </c>
      <c r="I6" s="33">
        <v>0</v>
      </c>
      <c r="J6" s="33">
        <v>2.9</v>
      </c>
    </row>
    <row r="7" spans="1:10" x14ac:dyDescent="0.2">
      <c r="A7" s="44" t="s">
        <v>141</v>
      </c>
      <c r="B7" s="29" t="s">
        <v>404</v>
      </c>
      <c r="C7" s="29">
        <v>9</v>
      </c>
      <c r="D7" s="36">
        <v>17250</v>
      </c>
      <c r="E7" s="33">
        <v>0.5</v>
      </c>
      <c r="F7" s="33">
        <v>0</v>
      </c>
      <c r="G7" s="33">
        <v>0</v>
      </c>
      <c r="H7" s="33">
        <v>0</v>
      </c>
      <c r="I7" s="33">
        <v>0</v>
      </c>
      <c r="J7" s="33">
        <v>0.1</v>
      </c>
    </row>
    <row r="8" spans="1:10" x14ac:dyDescent="0.2">
      <c r="A8" s="127" t="s">
        <v>142</v>
      </c>
      <c r="B8" s="116" t="s">
        <v>405</v>
      </c>
      <c r="C8" s="116">
        <v>6</v>
      </c>
      <c r="D8" s="117">
        <v>29102</v>
      </c>
      <c r="E8" s="118">
        <v>0.2</v>
      </c>
      <c r="F8" s="118">
        <v>0</v>
      </c>
      <c r="G8" s="118">
        <v>0</v>
      </c>
      <c r="H8" s="118">
        <v>0</v>
      </c>
      <c r="I8" s="118">
        <v>0</v>
      </c>
      <c r="J8" s="118">
        <v>0</v>
      </c>
    </row>
    <row r="9" spans="1:10" x14ac:dyDescent="0.2">
      <c r="C9" s="36"/>
      <c r="D9" s="36"/>
    </row>
    <row r="10" spans="1:10" x14ac:dyDescent="0.2">
      <c r="C10" s="36"/>
      <c r="D10" s="36"/>
    </row>
    <row r="11" spans="1:10" ht="12.75" customHeight="1" x14ac:dyDescent="0.2">
      <c r="A11" s="227" t="s">
        <v>134</v>
      </c>
      <c r="B11" s="227"/>
      <c r="C11" s="227"/>
      <c r="D11" s="227"/>
      <c r="E11" s="227"/>
      <c r="F11" s="255" t="s">
        <v>30</v>
      </c>
      <c r="G11" s="255"/>
      <c r="H11" s="255"/>
      <c r="I11" s="255"/>
      <c r="J11" s="255"/>
    </row>
    <row r="12" spans="1:10" ht="38.25" x14ac:dyDescent="0.2">
      <c r="A12" s="120" t="s">
        <v>138</v>
      </c>
      <c r="B12" s="121" t="s">
        <v>123</v>
      </c>
      <c r="C12" s="110" t="s">
        <v>190</v>
      </c>
      <c r="D12" s="110" t="s">
        <v>110</v>
      </c>
      <c r="E12" s="121" t="s">
        <v>36</v>
      </c>
      <c r="F12" s="126" t="s">
        <v>37</v>
      </c>
      <c r="G12" s="126" t="s">
        <v>38</v>
      </c>
      <c r="H12" s="126" t="s">
        <v>39</v>
      </c>
      <c r="I12" s="126" t="s">
        <v>40</v>
      </c>
      <c r="J12" s="126" t="s">
        <v>41</v>
      </c>
    </row>
    <row r="13" spans="1:10" x14ac:dyDescent="0.2">
      <c r="A13" s="43" t="s">
        <v>208</v>
      </c>
      <c r="B13" s="29" t="s">
        <v>406</v>
      </c>
      <c r="C13" s="36">
        <v>57133</v>
      </c>
      <c r="D13" s="36">
        <v>147932</v>
      </c>
      <c r="E13" s="39">
        <v>0.39</v>
      </c>
      <c r="F13" s="39">
        <v>0.22</v>
      </c>
      <c r="G13" s="39">
        <v>0.3</v>
      </c>
      <c r="H13" s="39">
        <v>0.43</v>
      </c>
      <c r="I13" s="39">
        <v>0.55000000000000004</v>
      </c>
      <c r="J13" s="39">
        <v>0.66</v>
      </c>
    </row>
    <row r="14" spans="1:10" x14ac:dyDescent="0.2">
      <c r="A14" s="43" t="s">
        <v>139</v>
      </c>
      <c r="B14" s="29" t="s">
        <v>407</v>
      </c>
      <c r="C14" s="36">
        <v>32501</v>
      </c>
      <c r="D14" s="36">
        <v>145520</v>
      </c>
      <c r="E14" s="39">
        <v>0.22</v>
      </c>
      <c r="F14" s="39">
        <v>7.0000000000000007E-2</v>
      </c>
      <c r="G14" s="39">
        <v>0.13</v>
      </c>
      <c r="H14" s="39">
        <v>0.22</v>
      </c>
      <c r="I14" s="39">
        <v>0.34</v>
      </c>
      <c r="J14" s="39">
        <v>0.48</v>
      </c>
    </row>
    <row r="15" spans="1:10" x14ac:dyDescent="0.2">
      <c r="A15" s="44" t="s">
        <v>140</v>
      </c>
      <c r="B15" s="29" t="s">
        <v>408</v>
      </c>
      <c r="C15" s="36">
        <v>19974</v>
      </c>
      <c r="D15" s="36">
        <v>185367</v>
      </c>
      <c r="E15" s="39">
        <v>0.11</v>
      </c>
      <c r="F15" s="39">
        <v>0.02</v>
      </c>
      <c r="G15" s="39">
        <v>0.05</v>
      </c>
      <c r="H15" s="39">
        <v>0.08</v>
      </c>
      <c r="I15" s="39">
        <v>0.16</v>
      </c>
      <c r="J15" s="39">
        <v>0.28000000000000003</v>
      </c>
    </row>
    <row r="16" spans="1:10" x14ac:dyDescent="0.2">
      <c r="A16" s="44" t="s">
        <v>141</v>
      </c>
      <c r="B16" s="29" t="s">
        <v>409</v>
      </c>
      <c r="C16" s="36">
        <v>17250</v>
      </c>
      <c r="D16" s="36">
        <v>253259</v>
      </c>
      <c r="E16" s="39">
        <v>7.0000000000000007E-2</v>
      </c>
      <c r="F16" s="39">
        <v>0.01</v>
      </c>
      <c r="G16" s="39">
        <v>0.02</v>
      </c>
      <c r="H16" s="39">
        <v>0.04</v>
      </c>
      <c r="I16" s="39">
        <v>0.09</v>
      </c>
      <c r="J16" s="39">
        <v>0.19</v>
      </c>
    </row>
    <row r="17" spans="1:10" x14ac:dyDescent="0.2">
      <c r="A17" s="127" t="s">
        <v>142</v>
      </c>
      <c r="B17" s="115">
        <v>128</v>
      </c>
      <c r="C17" s="117">
        <v>29102</v>
      </c>
      <c r="D17" s="117">
        <v>230077</v>
      </c>
      <c r="E17" s="119">
        <v>0.13</v>
      </c>
      <c r="F17" s="119">
        <v>0.02</v>
      </c>
      <c r="G17" s="119">
        <v>0.03</v>
      </c>
      <c r="H17" s="119">
        <v>7.0000000000000007E-2</v>
      </c>
      <c r="I17" s="119">
        <v>0.14000000000000001</v>
      </c>
      <c r="J17" s="119">
        <v>0.23</v>
      </c>
    </row>
    <row r="18" spans="1:10" x14ac:dyDescent="0.2">
      <c r="A18" s="44"/>
      <c r="C18" s="36"/>
      <c r="D18" s="36"/>
      <c r="E18" s="39"/>
      <c r="F18" s="39"/>
      <c r="G18" s="39"/>
      <c r="H18" s="39"/>
      <c r="I18" s="39"/>
      <c r="J18" s="39"/>
    </row>
    <row r="19" spans="1:10" ht="15.75" customHeight="1" x14ac:dyDescent="0.2">
      <c r="A19" s="243" t="s">
        <v>201</v>
      </c>
      <c r="B19" s="243"/>
      <c r="C19" s="243"/>
      <c r="D19" s="243"/>
      <c r="E19" s="243"/>
      <c r="F19" s="243"/>
      <c r="G19" s="243"/>
      <c r="H19" s="243"/>
      <c r="I19" s="243"/>
      <c r="J19" s="243"/>
    </row>
    <row r="20" spans="1:10" x14ac:dyDescent="0.2">
      <c r="C20" s="36"/>
      <c r="D20" s="36"/>
    </row>
    <row r="21" spans="1:10" x14ac:dyDescent="0.2">
      <c r="A21" s="242" t="s">
        <v>191</v>
      </c>
      <c r="B21" s="232"/>
      <c r="C21" s="232"/>
      <c r="D21" s="232"/>
      <c r="E21" s="242" t="s">
        <v>136</v>
      </c>
      <c r="F21" s="232"/>
      <c r="G21" s="232"/>
      <c r="H21" s="232"/>
      <c r="I21" s="232"/>
      <c r="J21" s="232"/>
    </row>
    <row r="22" spans="1:10" x14ac:dyDescent="0.2">
      <c r="A22" s="232"/>
      <c r="B22" s="232"/>
      <c r="C22" s="232"/>
      <c r="D22" s="232"/>
      <c r="E22" s="232"/>
      <c r="F22" s="232"/>
      <c r="G22" s="232"/>
      <c r="H22" s="232"/>
      <c r="I22" s="232"/>
      <c r="J22" s="232"/>
    </row>
    <row r="23" spans="1:10" x14ac:dyDescent="0.2">
      <c r="C23" s="36"/>
      <c r="D23" s="36"/>
    </row>
    <row r="24" spans="1:10" ht="43.5" customHeight="1" x14ac:dyDescent="0.2">
      <c r="A24" s="235" t="s">
        <v>477</v>
      </c>
      <c r="B24" s="236"/>
      <c r="C24" s="236"/>
      <c r="D24" s="236"/>
      <c r="E24" s="236"/>
      <c r="F24" s="236"/>
      <c r="G24" s="236"/>
      <c r="H24" s="236"/>
      <c r="I24" s="236"/>
      <c r="J24" s="236"/>
    </row>
    <row r="26" spans="1:10" x14ac:dyDescent="0.2">
      <c r="A26" s="208" t="s">
        <v>482</v>
      </c>
    </row>
  </sheetData>
  <mergeCells count="9">
    <mergeCell ref="A24:J24"/>
    <mergeCell ref="A1:J1"/>
    <mergeCell ref="A2:E2"/>
    <mergeCell ref="F2:J2"/>
    <mergeCell ref="A21:D22"/>
    <mergeCell ref="E21:J22"/>
    <mergeCell ref="A19:J19"/>
    <mergeCell ref="F11:J11"/>
    <mergeCell ref="A11:E11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4</vt:i4>
      </vt:variant>
    </vt:vector>
  </HeadingPairs>
  <TitlesOfParts>
    <vt:vector size="22" baseType="lpstr">
      <vt:lpstr>Table1-Hospitals by Type</vt:lpstr>
      <vt:lpstr>Table2-Hospitals by Bedsize</vt:lpstr>
      <vt:lpstr>Table3-CLAB ICUOther</vt:lpstr>
      <vt:lpstr>Table4-CLAB SCA</vt:lpstr>
      <vt:lpstr>Table5-CAU non-NICU</vt:lpstr>
      <vt:lpstr>Table6-VAP non-NICU</vt:lpstr>
      <vt:lpstr>Table7-CLAB NICU L3</vt:lpstr>
      <vt:lpstr>Table8-CLAB NICU L2-3</vt:lpstr>
      <vt:lpstr>Table9-VAP NICU L3</vt:lpstr>
      <vt:lpstr>Table10-VAP NICU L2-3</vt:lpstr>
      <vt:lpstr>Table11-CLAB Sites ICU-Other</vt:lpstr>
      <vt:lpstr>Table12-CLAB Sites SCA</vt:lpstr>
      <vt:lpstr>Table13-CAU Sites non-NICU</vt:lpstr>
      <vt:lpstr>Table14-VAP Sites non-NICU</vt:lpstr>
      <vt:lpstr>Table15-CLAB Sites NICU L3</vt:lpstr>
      <vt:lpstr>Table16-CLAB Sites NICU L2-3</vt:lpstr>
      <vt:lpstr>Table17-VAP Sites NICU L3</vt:lpstr>
      <vt:lpstr>Table18-VAP Sites NICU L2-3</vt:lpstr>
      <vt:lpstr>'Table11-CLAB Sites ICU-Other'!Print_Area</vt:lpstr>
      <vt:lpstr>'Table13-CAU Sites non-NICU'!Print_Area</vt:lpstr>
      <vt:lpstr>'Table3-CLAB ICUOther'!Print_Area</vt:lpstr>
      <vt:lpstr>Table_3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Dudeck, Margaret A. (CDC/OID/NCEZID)</dc:creator>
  <cp:lastModifiedBy>CDC User</cp:lastModifiedBy>
  <cp:lastPrinted>2012-10-15T19:08:20Z</cp:lastPrinted>
  <dcterms:created xsi:type="dcterms:W3CDTF">2009-07-14T13:54:49Z</dcterms:created>
  <dcterms:modified xsi:type="dcterms:W3CDTF">2013-03-28T16:59:05Z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